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15120" windowHeight="11235" tabRatio="791" activeTab="7"/>
  </bookViews>
  <sheets>
    <sheet name="1 лист" sheetId="4" r:id="rId1"/>
    <sheet name="Проект решения" sheetId="9" r:id="rId2"/>
    <sheet name="(2)2.1.УСЛУГИ-900" sheetId="14" r:id="rId3"/>
    <sheet name="(3)2.3.ПРОДУКТЫ-2000" sheetId="6" r:id="rId4"/>
    <sheet name="(4)2.4.ТОВАРЫ ПН-422,4" sheetId="25" r:id="rId5"/>
    <sheet name="(5)2.5.ТОВАРЫ ДП-730" sheetId="10" r:id="rId6"/>
    <sheet name="(6)3.3.СОБАКИ-250" sheetId="24" r:id="rId7"/>
    <sheet name="(7)5.1.ДОСУГ-7700" sheetId="15" r:id="rId8"/>
    <sheet name="(8)5.3.БИЛЕТЫ-1300" sheetId="17" r:id="rId9"/>
  </sheets>
  <calcPr calcId="152511"/>
</workbook>
</file>

<file path=xl/calcChain.xml><?xml version="1.0" encoding="utf-8"?>
<calcChain xmlns="http://schemas.openxmlformats.org/spreadsheetml/2006/main">
  <c r="F16" i="15" l="1"/>
  <c r="G46" i="4"/>
  <c r="F45" i="4"/>
  <c r="F32" i="9"/>
  <c r="F9" i="15"/>
  <c r="D31" i="15"/>
  <c r="F19" i="15"/>
  <c r="F22" i="15"/>
  <c r="G45" i="4" l="1"/>
  <c r="G47" i="4" s="1"/>
  <c r="F31" i="15"/>
  <c r="F46" i="4" l="1"/>
  <c r="F47" i="4" s="1"/>
  <c r="C25" i="10" l="1"/>
  <c r="C13" i="25"/>
  <c r="E11" i="25"/>
  <c r="C14" i="17" l="1"/>
  <c r="E13" i="10"/>
  <c r="E12" i="25"/>
  <c r="C11" i="14" l="1"/>
  <c r="E8" i="25" l="1"/>
  <c r="E9" i="25"/>
  <c r="E10" i="25"/>
  <c r="E7" i="25"/>
  <c r="E13" i="25" l="1"/>
  <c r="E12" i="17" l="1"/>
  <c r="E10" i="17"/>
  <c r="E17" i="10"/>
  <c r="E23" i="10"/>
  <c r="E21" i="10"/>
  <c r="E19" i="10"/>
  <c r="E15" i="10"/>
  <c r="E7" i="10"/>
  <c r="E11" i="10"/>
  <c r="E14" i="24" l="1"/>
  <c r="E13" i="24"/>
  <c r="E12" i="24"/>
  <c r="E10" i="24"/>
  <c r="E8" i="24"/>
  <c r="E20" i="24" l="1"/>
  <c r="C16" i="6" l="1"/>
  <c r="E8" i="17" l="1"/>
  <c r="E14" i="17" s="1"/>
  <c r="F20" i="9" l="1"/>
  <c r="E10" i="14" l="1"/>
  <c r="E9" i="14"/>
  <c r="E8" i="14"/>
  <c r="E7" i="14"/>
  <c r="E13" i="6"/>
  <c r="E10" i="6"/>
  <c r="E7" i="6"/>
  <c r="E11" i="14" l="1"/>
  <c r="E16" i="6"/>
  <c r="F35" i="9" l="1"/>
  <c r="F25" i="9" l="1"/>
  <c r="F30" i="9" l="1"/>
  <c r="F13" i="9"/>
  <c r="F38" i="9"/>
  <c r="F39" i="9" l="1"/>
  <c r="E9" i="10"/>
  <c r="E25" i="10" s="1"/>
</calcChain>
</file>

<file path=xl/sharedStrings.xml><?xml version="1.0" encoding="utf-8"?>
<sst xmlns="http://schemas.openxmlformats.org/spreadsheetml/2006/main" count="257" uniqueCount="179">
  <si>
    <t>человек</t>
  </si>
  <si>
    <t>№
п/п</t>
  </si>
  <si>
    <t>1.</t>
  </si>
  <si>
    <t>2.</t>
  </si>
  <si>
    <t>3.</t>
  </si>
  <si>
    <t>Благоустройство территорий общего пользования, в том числе дворовых территорий (включая их обустройство, текущий и капитальный ремонт), парков, скверов и иных объектов благоустройства</t>
  </si>
  <si>
    <t>1.Благоустройство дворовых территорий</t>
  </si>
  <si>
    <t>2. Благоустройство парков, скверов, бульваров</t>
  </si>
  <si>
    <t>4.</t>
  </si>
  <si>
    <t>1. Капитальный ремонт многоквартирных домов</t>
  </si>
  <si>
    <t>5.</t>
  </si>
  <si>
    <t>Реализация дополнительных мероприятий в сфере досуговой, социально-воспитательной, физкультурно-оздоровительной и спортивной работы с населением по месту жительства, а также приобретение и содержание имущества для указанной работы, в том числе для реализации органами местного самоуправления муниципальных округов отдельных полномочий города Москвы</t>
  </si>
  <si>
    <t>2. Приобретение и содержание имущества для указанной работы</t>
  </si>
  <si>
    <t>6.</t>
  </si>
  <si>
    <t>Установка и ремонт общедомового оборудования, позволяющего обеспечить беспрепятственный доступ инвалидов и других лиц с ограничениями жизнедеятельности, включая подъемные платформы</t>
  </si>
  <si>
    <t>Сумма (тыс.руб.)</t>
  </si>
  <si>
    <t>ИТОГО    (тыс.руб.)</t>
  </si>
  <si>
    <t>Перечень дополнительных мероприятий</t>
  </si>
  <si>
    <t>Ремонт жилых помещений инвалидов Великой Отечественной войны, ветеранов Великой Отечественной войны, супруги (супруга) погибшего (умершего) инвалида Великой Отечественной войны, ветерана Великой Отечественной войны, не вступившей (не вступившего) в повторный брак, детей-сирот и детей, оставшихся без попечения родителей, лиц из числа детей-сирот и детей, оставшихся без попечения родителей, а также других граждан, признанных нуждающимися районной или окружной комиссией по оказанию адресной социальной помощи нуждающимся жителям города Москвы в соответствии с порядком, установленным префектурами административных округов города Москвы</t>
  </si>
  <si>
    <t>2. Ремонт жилых помещений детей-сирот и детей, оставшихся без попечения родителей, лиц из числа детей-сирот и детей, оставшихся без попечения родителей, а также других граждан, признанных нуждающимися</t>
  </si>
  <si>
    <t>Оказание социально-бытовых услуг льготным категориям граждан, проживающих на территории административного округа города Москвы, а также оказание адресной материальной помощи в порядке, установленном префектурами административных округов города Москвы</t>
  </si>
  <si>
    <t>Капитальный ремонт многоквартирных домов, капитальный ремонт нежилых помещений, в том числе переданных органам местного самоуправления для реализации отдельных полномочий города Москвы, спортивных площадок и иных объектов благоустройства, предназначенных для организации физкультурно-оздоровительной и спортивной работы с населением по месту жительства и находящихся в ведении префектур административных округов города Москвы, управ районов города Москвы или подведомственных им учреждений, за исключением капитального ремонта нежилых помещений, в которых размещаются аппараты префектур административных округов города Москвы, управ районов города Москвы</t>
  </si>
  <si>
    <t>В соответствии с постановлением Правительства Москвы от 13.09.2012 года №484–ПП (с изменениями на 18.06.2014 года)</t>
  </si>
  <si>
    <t>Дополнительные мероприятия по социально-экономическому развитию</t>
  </si>
  <si>
    <t>2. Оказание адресной материальной помощи</t>
  </si>
  <si>
    <t>Итого по пункту 1:</t>
  </si>
  <si>
    <t>Итого по пункту 2:</t>
  </si>
  <si>
    <t>Итого по пункту 3:</t>
  </si>
  <si>
    <t>Итого по пункту 4:</t>
  </si>
  <si>
    <t>Итого по пункту 5:</t>
  </si>
  <si>
    <t>Итого по пункту 6:</t>
  </si>
  <si>
    <t>муниципального округа Кунцево</t>
  </si>
  <si>
    <t>ВСЕГО общая сумма по шести пунктам:</t>
  </si>
  <si>
    <t>---</t>
  </si>
  <si>
    <t>Приложение №1</t>
  </si>
  <si>
    <t>к решению Совета депутатов</t>
  </si>
  <si>
    <t>наименование</t>
  </si>
  <si>
    <t>№</t>
  </si>
  <si>
    <t>товаров</t>
  </si>
  <si>
    <t>рублей</t>
  </si>
  <si>
    <t>1. Ремонт жилых помещений инвалидов Великой Отечественной войны, ветеранов Великой Отечественной войны, супруги (супруга) погибшего (умершего) инвалида Великой Отечественной войны, ветерана Великой Отечественной войны, не вступившей (не вступившего) в повторный брак</t>
  </si>
  <si>
    <t>3. Капитальный ремонт спортивных площадок и иных объектов благоустройства, предназначенных для организации физкультурно-оздоровительной и спортивной работы с населением по месту жительства</t>
  </si>
  <si>
    <t>-</t>
  </si>
  <si>
    <t>БЛАГОУСТРОЙСТВО ИНЫХ ОБЪЕКТОВ БЛАГОУСТРОЙСТВА</t>
  </si>
  <si>
    <t>Работы по монтажу малых архитектурных форм</t>
  </si>
  <si>
    <t>ПРИОБРЕТЕНИЕ ТОВАРОВ ДЛИТЕЛЬНОГО ПОЛЬЗОВАНИЯ</t>
  </si>
  <si>
    <t>ПРИОБРЕТЕНИЕ ПРОДОВОЛЬСТВЕННЫХ НАБОРОВ</t>
  </si>
  <si>
    <t>наборов</t>
  </si>
  <si>
    <t>Продуктовый набор №2 (Социальный)</t>
  </si>
  <si>
    <t>ОКАЗАНИЕ СОЦИАЛЬНО-БЫТОВЫХ УСЛУГ ЛЬГОТНЫМ КАТЕГОРИЯМ ГРАЖДАН</t>
  </si>
  <si>
    <t>сертификатов</t>
  </si>
  <si>
    <t>ДОПОЛНИТЕЛЬНЫЕ МЕРОПРИЯТИЯ</t>
  </si>
  <si>
    <t>В СФЕРЕ ДОСУГОВОЙ, СОЦИАЛЬНО-ВОСПИТАТЕЛЬНОЙ, ФИЗКУЛЬТУРНО-</t>
  </si>
  <si>
    <t>-ОЗДОРОВИТЕЛЬНОЙ И СПОРТИВНОЙ РАБОТЫ С НАСЕЛЕНИЕМ ПО МЕСТУ ЖИТЕЛЬСТВА</t>
  </si>
  <si>
    <t>билетов</t>
  </si>
  <si>
    <t>Продуктовый набор №1 (Ветеран ВОВ)</t>
  </si>
  <si>
    <t>ПРИОБРЕТЕНИЕ БИЛЕТОВ</t>
  </si>
  <si>
    <t xml:space="preserve">Химчистка </t>
  </si>
  <si>
    <t>Стрижка</t>
  </si>
  <si>
    <t>Ремонт обуви</t>
  </si>
  <si>
    <t>Продуктовый набор №3 (Новогодний)</t>
  </si>
  <si>
    <t>на мероприятия (спектакли, представления) в культурно-досуговых учреждениях города Москвы</t>
  </si>
  <si>
    <t>Приложение 7 к п. 5.1 Приложения №1 решения Совета депутатов муниципального округа Кунцево от 00.00.2019 № 00-0.СД МОК/19</t>
  </si>
  <si>
    <t>Дополнительные мероприятия по социально-экономическому развитию района Кунцево города Москвы в 2019 году</t>
  </si>
  <si>
    <t>от __.__.2019 №__.СД МОК/19</t>
  </si>
  <si>
    <t>района Кунцево города Москвы в 2019 году</t>
  </si>
  <si>
    <t>Обустройство покрытия площадки песком, куб.м.</t>
  </si>
  <si>
    <t>доставка, разгрузка, устройство покрытия строительным песком по ГОСТ 8736-93</t>
  </si>
  <si>
    <t>Входной элемент с названием 1800*2300 мм, шт.</t>
  </si>
  <si>
    <t>вывеска с названием площадки индвидуального изготовления</t>
  </si>
  <si>
    <t>Информационная доска 500*800 мм без ножек, шт.</t>
  </si>
  <si>
    <t>Информационный стенд 1800*2200 мм с ножками, шт.</t>
  </si>
  <si>
    <t>Урна бетонная  У028 с оцинкованным ведром-вкладышем, 400*600 мм, вес: 90 кг, шт.</t>
  </si>
  <si>
    <t>Работы по ремонту ограждения площадки</t>
  </si>
  <si>
    <t>калитка стандратная 2000*1000 мм, ячейка 55*200 цвет зеленый RAL 6005, столбики и сетка-рябица по дефектному акту, окрашивание ограждения цветом молотковая темно-зеленая краской грунт-эмаль антикоррозийная, по металлу и ржавчине,срок гарантии на краску 8 лет</t>
  </si>
  <si>
    <t>Работы по капитальному ремонту малых архитектурных форм и столбов освещения,  включая материалы и работы по монтажу</t>
  </si>
  <si>
    <t>Категории получателей: многодетные семьи, неполные семьи или семьи с детьми-инвалидами, малообеспеченные семьи с детьми, инвалиды разных категорий до 27 лет (не более 20%) муниципального округа Кунцево</t>
  </si>
  <si>
    <t>Категории получателей: льготные категории жителей муниципального округа Кунцево к памятным или праздничным датам, преимущественно инвалиды (не менее 60%), ветераны труда и пенсионеры (не более 20%)</t>
  </si>
  <si>
    <t>ПРИОБРЕТЕНИЕ ТОВАРОВ ПЕРВОЙ НЕОБХОДИМОСТИ</t>
  </si>
  <si>
    <t>Описание. Комплектация: база и трубка. Рабочая частота 1880-1900 МГц. Стандарт DECT. Радиус действия: в помещении 30 м, на открытой местности 300 м, Конструкция Дисплей, на трубке (монохромный с подсветкой), 1 строка, Возможность настенного крепления, Функциональные возможности: АОН, Caller ID, Журнал вызовов на 50 номеров, Встроенная телефонная книга на 50 номеров, Память набранных номеров 10, Питание, Время работы трубки (режим разговора / режим ожидания) 15 / 170 ч, 
Количество аккумуляторов 2 формата AAA типа Ni-MH ёмкостью 550 мАч, Мелодии звонка 12, Сервис голосовой почты.</t>
  </si>
  <si>
    <t>Радиотелефон</t>
  </si>
  <si>
    <t>Описание. Объем 2,5 литра. Мощность 750 Вт. Мощность в режиме поддержания температуры 30 Вт. Материал колбы металл. Насос ручной/автоматический. Тип нагревательного элемента закрытая спираль. Материал корпуса металл (двойные стенки).</t>
  </si>
  <si>
    <t>Термопот на 2,5 литра</t>
  </si>
  <si>
    <t>Описание. Объем 3,3 литра. Мощность 750 Вт. Мощность в режиме поддержания температуры 30 Вт. Материал колбы металл. Насос ручной/автоматический. Тип нагревательного элемента закрытая спираль. Материал корпуса металл (двойные стенки).</t>
  </si>
  <si>
    <t>Термопот на 3,3 литра</t>
  </si>
  <si>
    <t>Сэндвичница</t>
  </si>
  <si>
    <t>Описание. Мощность 750 Вт, механическое управление,     пластиковый корпус, панель: сэндвичи, порций: 4, число режимов: 1, защита от перегрева, антипригарное покрытие, индикатор работы двухцветный.</t>
  </si>
  <si>
    <t>Напольные электронные весы</t>
  </si>
  <si>
    <t>Описание. Электронные весы по измерению веса, определение доли жировой ткани, определение доли мышечной ткани, определение доли воды. Стеклянная платформа, нагрузка до 150 кг, Точность измерения 0.1 кг, Единицы измерения кг, Память на 12 пользователей, автовключение, автовыключение, индикация заряда батареи, индикация перегрузки.</t>
  </si>
  <si>
    <t>количество, 
шт.</t>
  </si>
  <si>
    <t>сумма,
руб.</t>
  </si>
  <si>
    <t>стоимость,
руб.</t>
  </si>
  <si>
    <t>Категории получателей: жители муниципального округа Кунцево, из которых не менее 60% льготные категории</t>
  </si>
  <si>
    <t>Билеты на детские новогодние представления в учреждения на территории муниципального округа Кунцево в городе Москве без подарка в декабре 2019 года - январе 2020 года</t>
  </si>
  <si>
    <t>3. Подарки к праздничным или памятным датам заслуженных жителей муниципального округа Кунцево по согласованию с комиссиией Совета депутатов муниципального округа Кунцево</t>
  </si>
  <si>
    <t>Состав набора должен включать (но не ограничиваясь): Вес: не менее 800 грамм. Конфет в подарке не менее 50 шт. (из них шоколадных - не менее 50%), игрушка.</t>
  </si>
  <si>
    <t>Для получения услуги выдается заверенный печатью и подписью сертификат размером не менее 200*100 мм с двусторонней печатью в конверте размером 220х110 мм (евро-формат) с изображением герба Кунцево, текстом "СЕРТЕФИКАТ", "Управа района Кунцево" и" Совета депутатов Кунцево", в который так же вкладывается лист формата А-5 с текстовой информацией от Управы района Кунцево и Совета депутатов муниципального округа Кунцево.</t>
  </si>
  <si>
    <t>Пылесос</t>
  </si>
  <si>
    <t>Характеристики. ЖК-телевизор диагональю 31.5" (80 см), формат экрана 16:9, разрешение 1366x768 с поддержкой 720p HD, светодиодная (LED) подсветка, Direct LED, тип матрицы экрана TFT IPS, стереозвук, индекс частоты обновления 50 Гц, год создания модели 2017,угол обзора 178°, прогрессивная развертка, прием сигнала при поддержке DVB-T MPEG4, DVB-T2, DVB-C MPEG4, DVB-S, DVB-S2, телетекст, мощность звука 10 Вт (2х5 Вт), акустическая система два динамика, объемное звучание, декодеры аудио Dolby Digital, поддерживаемые форматы MP3, WMA, MPEG4, DivX, MKV, JPEG, входы AV, компонентный, HDMI x2, USB, Ethernet (RJ-45), выходы   оптический, USB-разъемы на передней/боковой панели, Версия интерфейса HDMI 1.4, 2 независимых TV-тюнеров, таймер сна, защита от детей, возможность крепления на стену стандарт крепления VESA 200×200 мм, размеры с подставкой (ШxВxГ) 739x472x168 мм, вес с подставкой 5 кг, размеры без подставки (ШxВxГ) 739x441x84 мм, вес без подставки 4.9 кг</t>
  </si>
  <si>
    <t>Характеристики. Пылесос. Сухая уборка, комплектация фильтр тонкой очистки, регулятор мощности на корпусе, индикатор заполнения пылесборника, потребляемая мощность 2000 Вт, пылесборник, мешок/циклонный фильтр емкостью 2,50 литра, уровень шума 83 дБ, длина сетевого шнура 6 м, телескопическая труба всасывания, насадки в комплекте пол/ковёр; насадка 2-в-1, размеры пылесоса (ШxГxВ) 24.6x39x28 cм, вес 4.3 кг, место для хранения насадок, возможность закрепления циклонного фильтра EZClean Cyclone Filter для крупного мусора на ручке</t>
  </si>
  <si>
    <t>Мини-печь</t>
  </si>
  <si>
    <t>Характеристики. Электрическая мини-печь, независимый тип установки, металлическая решетка для посуды, объем духовки от 18 до 20 литров, электрический тип гриля, управление механическое, 4 режима работы, режимы работы: верхний + нижний нагрев, верхний нагрев, гриль, нижний нагрев, звуковой таймер, автовыключение, мощность от 1000 до 1300 квт, комплектация электрической печи: решетка для гриля, противень, ручка для противня, руководство по эксплуатации. Вес: не менее 4,5 кг</t>
  </si>
  <si>
    <t>Общественные бани</t>
  </si>
  <si>
    <t>Все услуги должны оказываться на территории муниципального округа Кунцево</t>
  </si>
  <si>
    <t>СОЦ.БЛОК</t>
  </si>
  <si>
    <t>ОБЩИЙ</t>
  </si>
  <si>
    <t>Предпроектный анализ: выезд на объект геодезиста, подготовка топосъемки объекта с подеревной инвентаризацией, подготовка ситуационного плана, проведение инсоляционного анализа объекта, проведение шумового анализа объекта, подготовка баланса существующей территории, подготовка инвентаризационного плана оборудования, подготовка перечетной ведомости зеленых насаждений, подбор малых архитектруных форм согласно требованиям Заказчика и Совета депутатов, согласование производителей МАФ, подготовка итоговой концепции благоустройства, согласование с заказчиком.</t>
  </si>
  <si>
    <t>Подготовка 3D-визуализации территории, подготовка видео презентации будущего благоустройства, печатные и электронные материалы.</t>
  </si>
  <si>
    <t>Столовый набор посуды (19-21 предмет, из них по 6 тарелок трех видов) из ударопрочного закаленного стекла</t>
  </si>
  <si>
    <t>Чайный набор посуды (6 чашек от 200 мл, 6 блюдцев) из ударопрочного закаленного стекла</t>
  </si>
  <si>
    <t>Кружка с изображением. Рисунок с нанесением путем сублимирования изображения герба с названием района Кунцево. Характеристики кружки: керамическая, класс премиум, белая, размеры D=8 см, H=9,5, объем от 300 мл до 330 мл. Упаковка в картонной коробке 10*10*10 см</t>
  </si>
  <si>
    <t>Комплект постельного белья полутороспальный (хлопчатобумажное из 100% хлопка, плотность выше среднего)</t>
  </si>
  <si>
    <t>Комплект постельного белья двуспальный (хлопчатобумажное из 100% хлопка, плотность выше среднего)</t>
  </si>
  <si>
    <t>Автоматический тонометр для измерения давления</t>
  </si>
  <si>
    <t>Телевизор ЖК с LED (диагональ 32 дюйма)</t>
  </si>
  <si>
    <t>Описание. Автоматический тонометр на плечо, ЖК-экран, погрешность измерения давления 3 мм рт. ст., измерение пульса - точность 5%, размер манжеты 22 - 32 см, Питание от батареек 4АА и от сети (адаптер в комплекте). Количество ячеек памяти 30 штук. Автоматическая память последнего измерения. Индикация аритмии. Веерообразная манжета; запатентованная система Intellisense учитывает состояние сосудов пациента при измерении и рассчитывает давление исходя из трех возможных показателей: ЧСС, времени и осцилляций, что позволяет пациенту быть уверенным в точности полученного результата; Intellisense анализирует и выбирает необходимое из сотни тысяч возможных комбинаций результатов артериального давления человека; работает с малой манжетой 17-22 см. Размеры: 103x80x129 мм, Вес 255 грамм</t>
  </si>
  <si>
    <t>Билеты на театральные и цирковые представления в культурные заведения города Москвы (за исключением территории муниципального округа Кунцево) пропорционально в течение календарного года</t>
  </si>
  <si>
    <t>средняя стоимость,
руб.</t>
  </si>
  <si>
    <t>Категории получателей: жители муниципального округа Кунцево, из которых не менее 85% льготные категории</t>
  </si>
  <si>
    <t>Билеты на театральные и цирковые представления в культурные заведения на территории муниципального округа Кунцево в городе Москве пропорционально в течение календарного года</t>
  </si>
  <si>
    <t>Категории получателей: многодетные семьи, неполные семьи или семьи с детьми-инвалидами, малообеспеченные семьи с детьми - не менее 50%, жители муниципального округа Кунцево возрастом до 14 лет не более 40%, жители муниципального округа Кунцево без ограничения по возрасту - не более 15%</t>
  </si>
  <si>
    <t>Набор питьевой  из прозрачного ударопрочного стекла (7 предметов, из них: 1 кувшин с крышкой 1,6 л и 6 стаканов с крупным изображением цветов по 270 мл)</t>
  </si>
  <si>
    <t>Состав набора должен включать (но не ограничиваясь): цейлонский чай (100 пакетиков по 2 грамма), кофе сублимированный расстворимый (не менее 95 грамм), зефир (не менее 300 грамм), джем (ГОСТ, не менее 250 грамм), сыр (ГОСТ, не менее 180 грамм), сырокопченая колбаса (ГОСТ, не менее 250 грамм), консервы говядина тушеная (ГОСТ, не менее 300 грамм), консервы ветчина (ГОСТ, 325 грамм), подсолнечное растительное масло (ГОСТ, не менее 900 грамм), мягкое печенье (не менее 500 грамм), персики консервированные (не менее 200 грамм), сгущённое молоко (ГОСТ, не менее 380 грамм), полиэтиленовый пакет с изображением герба Кунцево и названием района, поздравительная открытка с изображением герба Кунцево и распечатанным предоставленным текстом поздравления от имени Совета депутатов муниципального округа Кунцево и управы района Кунцево.</t>
  </si>
  <si>
    <t>Спортивные мероприятия для детей и молодежи</t>
  </si>
  <si>
    <t>Справочно распределение:</t>
  </si>
  <si>
    <t>Состав набора должен включать (но не ограничиваясь): черный чай (не менее 200 грамм), кофе черный молотый (не менее 200 грамм), повидло (ГОСТ, не менее 600 грамм), консервы говядина тушеная (ГОСТ, не менее 300 грамм), консервы паштет (ГОСТ, не менее 230 грамм), зефир (не менее 250 грамм), печенье (не менее 500 грамм), пряники (не менее 500 грамм), сгущённое молоко (ГОСТ, не менее 380 грамм), полиэтиленовый пакет с изображением герба Кунцево и названием района, поздравительная открытка с изображением герба Кунцево и распечатанным предоставленным текстом поздравления от имени Совета депутатов муниципального округа Кунцево и управы района Кунцево.</t>
  </si>
  <si>
    <t>Категории получателей: непосредственные участники, инвалиды и ветераны Великой Отечественной Войны, а так же в качестве запаса после реализации труженники тыла из числа жителей муниципального округа Кунцево</t>
  </si>
  <si>
    <t>1. Обеспечение первичных отделений общественных организаций муниципального округа Кунцево комплектом мелкой бытовой техникой (п. 1, 3, 4, 9 по потребностям)</t>
  </si>
  <si>
    <t>2. Подарки активным участникам общественных организаций за заслуги в общественной деятельности среди жителей муниципального округа Кунцево по согласованию с комиссиией Совета депутатов муниципального округа Кунцево</t>
  </si>
  <si>
    <t>Вся техника вручается с дополнительным письмом от Совета депутатов муниципального округа Кунцево</t>
  </si>
  <si>
    <t>1 ед.</t>
  </si>
  <si>
    <t>Приложение 6 к п. 3.3 Приложения №1 решения Совета депутатов муниципального округа Кунцево от 00.00.2019 № 00-0.СД МОК/19</t>
  </si>
  <si>
    <t>с июня по декабрь 2019</t>
  </si>
  <si>
    <t>с июня по сентябрь 2019</t>
  </si>
  <si>
    <t>7 сентября 2019</t>
  </si>
  <si>
    <t>Ремонт и обустройство площадки для дрессировки собак по адресу: Рублевское шоссе, ООПТ, вблизи Маршала Тимошенко, д. 46</t>
  </si>
  <si>
    <t>Все необходимые материалы, но не ограничиваясь: доски, металлические профили и крепежи, краска грунт-эмаль антикоррозийная по металлу и ржавчине (молотковая черная, молотковая серая, сроком гарантии 8 лет), краска эмаль уличная для дерева (белый, красный, синий, черный, желтый, сроком гарантии 4 года), доставка, работы в соответствии с нормативами Российской Кинологической Федерации</t>
  </si>
  <si>
    <t>Концертно-праздничная программа на улице "День города"</t>
  </si>
  <si>
    <t>Комлекс культурно-массовых и социально-воспитательных мероприятий к праздничным и памятным датам</t>
  </si>
  <si>
    <t>Чаепития малого и большого формата, концертные программы и акции в помещениях и на улицах на территории муниципального округа Кунцево</t>
  </si>
  <si>
    <t>кол-во человек</t>
  </si>
  <si>
    <t>период проведения</t>
  </si>
  <si>
    <t>название мероприятия</t>
  </si>
  <si>
    <r>
      <t xml:space="preserve">кол-во      </t>
    </r>
    <r>
      <rPr>
        <i/>
        <sz val="10"/>
        <color theme="1"/>
        <rFont val="Times New Roman"/>
        <family val="1"/>
        <charset val="204"/>
      </rPr>
      <t>мероприятий</t>
    </r>
  </si>
  <si>
    <t>с июня по октябрь 2019</t>
  </si>
  <si>
    <t xml:space="preserve">Транспортное обслуживание мероприятий и экскурсий </t>
  </si>
  <si>
    <t>Транспортное обеспечение автобусом с количеством не менее 50 посадочных мест - не менее 200 часов; Транспортное обеспечение микро-автобусом с количеством от 18 до 20 посадочных мест - не менее 100 часов,; Экскурсионное или сопроводительное обеспечение гидом - не менее 80 часов. Автобусы должны отвечать требованиям безопасности и комфорта не менее 3 звезд, а так же соответствовать всем требованиям для перевозки детей в РФ</t>
  </si>
  <si>
    <t>Исследование объектов: выезд на объекты, предварительное общение с жителями, установления контактов с Советом домов и активными жителями по домам, выявление проблемных вопросов и потребносней населения, определение точек притяжения жителей домов, схем маршрутов следования, подготовка исторической справки, запросы данных для составления социально-демографической карты двора, взаимодействие с городскими службами, составление общего плана-графика плановых ремонтных работ, подготовка альбома предварительной концепции благоустройства, укрупленного титула, смета на финансирование, согласование с Заказчиком и Советом депутатов.</t>
  </si>
  <si>
    <t>В рамках фестиваля должны быть использованы следующие объекты городской среды: фронтальная стена жилого дома (16 этажей) по адресу: ул. Ярцевская, д. 27 корпус 2 (площадью не менее 600 кв.м.); не менее 10 объектов (совокупной площадью не менее 500 кв.м.) для арт-оформления профессиональными художниками и профессиональными материалами высокой степени качества; не менее 10 объектов (совокупной площадью не менее 400 кв.м.) для арт-оформления свободными художниками, выбираемыми на основе конкурса. Адресный перечень согласовывается с Заказчиком, балансодержателем и Советом депутатов</t>
  </si>
  <si>
    <t>Приложение 8 к п. 5.3 Приложения №1 решения Совета депутатов муниципального округа Кунцево от 00.00.2019 № 00-0.СД МОК/19</t>
  </si>
  <si>
    <t>Фестиваль уличного искусства «Видеоэкология района Кунцево"</t>
  </si>
  <si>
    <t>Улучшение видеоэкологии района Кунцево при помощи художественных изображений на выбранных объектах. Темы изображений и эскизы рисунков согласовываются комиссией при Совете депутатов с привлечением Заказчика, балансодержателя и жителей МКД. Сопроектирование городской среды района Кунцево должно происходить с всесторонним вовлечением его жителями, включая творческую молодежь к общественно-полезной деятельности. Формирование имиджа района, открытого к новым формам уличного искусства и уличной культуры. Популяризация организации на дворовых территориях палисадников с проведением конкурса на лучший из них с вручением памятных сувениров и ценных подарков участникам, а так же формирование потребностей по благоустройству на текущий и последующие годы для учёта в планировании управой района Кунцево программ благоустройва района.</t>
  </si>
  <si>
    <r>
      <t>2. Капитальный ремонт</t>
    </r>
    <r>
      <rPr>
        <b/>
        <sz val="10"/>
        <rFont val="Times New Roman"/>
        <family val="1"/>
        <charset val="204"/>
      </rPr>
      <t xml:space="preserve"> </t>
    </r>
    <r>
      <rPr>
        <sz val="10"/>
        <rFont val="Times New Roman"/>
        <family val="1"/>
        <charset val="204"/>
      </rPr>
      <t>нежилых помещений</t>
    </r>
  </si>
  <si>
    <t>Перечень направлений расходования средств</t>
  </si>
  <si>
    <t>Количество      (чел / шт)</t>
  </si>
  <si>
    <t>Приложение 2 к п. 2.1 Приложения №1 решения Совета депутатов муниципального округа Кунцево от 00.00.2019 № 00-0.СД МОК/19</t>
  </si>
  <si>
    <t>Приложение 3 к п. 2.3 Приложения №1 решения Совета депутатов муниципального округа Кунцево от 00.00.2019 № 00-0.СД МОК/19</t>
  </si>
  <si>
    <t>Приложение 4 к п. 2.4 Приложения №1 решения Совета депутатов муниципального округа Кунцево от 00.00.2019 № 00-0.СД МОК/19</t>
  </si>
  <si>
    <t>Приложение 5 к п. 2.5 Приложения №1 решения Совета депутатов муниципального округа Кунцево от 00.00.2019 № 00-0.СД МОК/19</t>
  </si>
  <si>
    <t>1. Оказание социально-бытовых услуг льготным категориям граждан согласно Приложению №2</t>
  </si>
  <si>
    <t>3. Приобретение продовольственных наборов согласно Приложению №3</t>
  </si>
  <si>
    <t>4. Приобретение товары первой необходимости согласно Приложению №4</t>
  </si>
  <si>
    <t>5. Приобретение товаров длительного пользования согласно Приложению №5</t>
  </si>
  <si>
    <t>3. Приобретение билетов на театральные, цирковые и новогодние представления согласно Приложению №8</t>
  </si>
  <si>
    <t>1. Дополнительные мероприятия в сфере досуговой, социально-воспитательной, физкультурно-оздоровительной и спортивной работы с населением по месту жительства согласно Приложению №7</t>
  </si>
  <si>
    <t>3. Благоустройство иных объектов благоустройства согласно Приложению №6</t>
  </si>
  <si>
    <t>Концепция мероприятия - чаепитие малого формата. Мероприятие проходит с небольшой праздничной программой и музыкальным сопровождением в помещении на территории муниципального округа Кунцево со столами и с количеством посадочных мест в размере не менее 40 человек. Продолжительность не менее 2-х часов. Чай, кофе и иные напитки в количестве из расчета не менее 1000 мл на человека, продукты питания и сладости из расчета не менее 500 грамм на человека. Количество - не менее 10 (Десяти) мероприятий.</t>
  </si>
  <si>
    <t>Концепция мероприятия чаепитие большого формата. Мероприятие проходит с концертной и анимационной программой и музыкальным сопровождением в закрытом просторном помещении на территории муниципального округа Кунцево со столами и с количеством посадочных мест в размере не менее 120 человек. Продолжительность не менее 2-х часов. Чай, вода и соки в количестве из расчета не менее 1000 мл на человека, продукты питания и сладости из расчета не менее 500 грамм на человека. Количество - не менее 8 (Восьми) мероприятий.</t>
  </si>
  <si>
    <t>Тематические концерты, акции, праздники к памятным и праздничным датам, но не ограничиваясь: День защиты детей, День России, Акция памяти, День молодежи, День Российского флага, День героев отечества, День пожилых. Концертно-игровая программа, призовой фонд, пригласительные, афишы, баннеры. Количество - не менее 12 (Двенадцати) мероприятий.</t>
  </si>
  <si>
    <t>Выступление творческих коллективов и профессиональных артистов на оформленной уличной сцене с программой не менее 7 часов, оформление пространства информационными и графическими баннерами, памятные призы и подарки в конкурсах для детей, расклейка афишы у входных группах многоквартирных домов Кунцево и всех информационных досках, памятные сувениры с символикой Кунцево, праздничный салют с музыкальным оформлением по завершению мероприятия.</t>
  </si>
  <si>
    <t>1700,00
500,00
900,00
4100,00
500,00</t>
  </si>
  <si>
    <t xml:space="preserve">К каждому билету вручается приглашение на картонной бумаге размером 220х110 мм (евро-формат). С лицевой стороны информация от Совет депутатов и управы района Кунцево. Герб Кунцево. Фото района. С обратной стороны - информация о театре, местонахождении, юридической информации, телефон, порядке получения услуги. </t>
  </si>
  <si>
    <t>Концепция благоустройства пространства на территории муниципального округа Кунцево - не менее 4- пространств (совокупной площадью не менее 4-х Га). В состав должно входить: 1. Топографическая съемка 1. Генеральный план 2 варианта; 2. Визуализация проекта в 3D, 10 видовых точек + эскизы «с высоты птичьего полета» 3. Дендроплан с ассортиментной ведомостью; 4. Разбивочный чертеж - разметка всех элементов благоустройства: дорожнотропиночная сеть, подпорные стенки, МАФ и др.; 5. чертеж конструкций дорожных одежд и узлов мощения 6. Посадочный чертеж - разметка посадочных мест для деревьев, кустарников, цветников; 7. План цветочного оформления и экспликация цветников; 8. Схема устройства ливневой канализации; 9. Схема устройства дренажной системы; 10. План освещения участка с подбором светильников; 11. Проект автоматического полива; 12. Пояснительная записка; 13. Укрупнённая предварительная смета.</t>
  </si>
  <si>
    <t>Памятные сувениры с символикой Кунцево - не менее 2000 единиц (керамические кружки - не менее 1000 шт., обложки для паспортов из натуральной кожи - не менее 300 шт., футболки - не менее 30 шт., иные). Пресс-волл (фотозона) с фотоизображением территории муниципального округа Кунцево с высоты птичьего полета.</t>
  </si>
  <si>
    <t>Проведение многотурнирных чемпионатов по мини-футболу (не менее 2-х возрастных групп и не менее 100 часов игр) и волейболу (не менее 2-х возрастных игр и не менее 50 часов игр) среди разных возрастных групп среди детей и молодежи, являющиеся жителями или учащимися на территории муниципального округа Кунцево с вручением ценных подарков для победителей и памятных сувениров принявшим участие. Организация серии товарищеских матчей среди взрослой молодежи из числа жителей района с жителями других районов города Москвы. Организация турнира и судейства. Организация дополнительных спортивных однодневных соревнований. Обеспечение комфортных условий (раздевалка, электричество, тепло или охлаждение - по погоде), питанием - вода, чай, сладости.</t>
  </si>
  <si>
    <t>включая закупки сувенирки на не менее 200</t>
  </si>
  <si>
    <t>включая закупку доп. инвентаря (не менее 100) и призовой фонд (не менее 200)</t>
  </si>
  <si>
    <t>включая закупки сувенирки из другого направления (не менее 300), информационных баннеров и других необходимых вещей (не менее 200)</t>
  </si>
  <si>
    <t>ПРОЕКТ</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</si>
</sst>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19]mmmm\ yyyy;@"/>
    <numFmt numFmtId="165" formatCode="#,##0.0"/>
  </numFmts>
  <fonts count="36">
    <font>
      <sz val="11"/>
      <color theme="1"/>
      <name val="Calibri"/>
      <family val="2"/>
      <scheme val="minor"/>
    </font>
    <font>
      <sz val="12"/>
      <color theme="1"/>
      <name val="Cambria"/>
      <family val="1"/>
      <charset val="204"/>
      <scheme val="major"/>
    </font>
    <font>
      <i/>
      <sz val="12"/>
      <color theme="1"/>
      <name val="Cambria"/>
      <family val="1"/>
      <charset val="204"/>
      <scheme val="major"/>
    </font>
    <font>
      <b/>
      <sz val="14"/>
      <name val="Times New Roman"/>
      <family val="1"/>
      <charset val="204"/>
    </font>
    <font>
      <sz val="14"/>
      <name val="Times New Roman"/>
      <family val="1"/>
      <charset val="204"/>
    </font>
    <font>
      <b/>
      <sz val="12"/>
      <name val="Times New Roman"/>
      <family val="1"/>
      <charset val="204"/>
    </font>
    <font>
      <sz val="14"/>
      <color theme="1"/>
      <name val="Times New Roman"/>
      <family val="1"/>
      <charset val="204"/>
    </font>
    <font>
      <sz val="11"/>
      <color theme="1"/>
      <name val="Arial"/>
      <family val="2"/>
      <charset val="204"/>
    </font>
    <font>
      <sz val="12"/>
      <color theme="1"/>
      <name val="Times New Roman"/>
      <family val="1"/>
      <charset val="204"/>
    </font>
    <font>
      <b/>
      <sz val="12"/>
      <color theme="1"/>
      <name val="Times New Roman"/>
      <family val="1"/>
      <charset val="204"/>
    </font>
    <font>
      <sz val="12"/>
      <name val="Times New Roman"/>
      <family val="1"/>
      <charset val="204"/>
    </font>
    <font>
      <b/>
      <sz val="20"/>
      <color theme="1"/>
      <name val="Cambria"/>
      <family val="1"/>
      <charset val="204"/>
      <scheme val="major"/>
    </font>
    <font>
      <sz val="15"/>
      <color rgb="FF000000"/>
      <name val="ArialMT"/>
    </font>
    <font>
      <b/>
      <sz val="10"/>
      <color theme="1"/>
      <name val="Times New Roman"/>
      <family val="1"/>
      <charset val="204"/>
    </font>
    <font>
      <b/>
      <sz val="15"/>
      <color theme="1"/>
      <name val="Times New Roman"/>
      <family val="1"/>
      <charset val="204"/>
    </font>
    <font>
      <b/>
      <sz val="10"/>
      <name val="Times New Roman"/>
      <family val="1"/>
      <charset val="204"/>
    </font>
    <font>
      <sz val="10"/>
      <color theme="1"/>
      <name val="Times New Roman"/>
      <family val="1"/>
      <charset val="204"/>
    </font>
    <font>
      <sz val="10"/>
      <name val="Times New Roman"/>
      <family val="1"/>
      <charset val="204"/>
    </font>
    <font>
      <u/>
      <sz val="11"/>
      <color theme="10"/>
      <name val="Calibri"/>
      <family val="2"/>
      <charset val="204"/>
      <scheme val="minor"/>
    </font>
    <font>
      <sz val="10"/>
      <color rgb="FF000000"/>
      <name val="Arial"/>
      <family val="2"/>
      <charset val="204"/>
    </font>
    <font>
      <b/>
      <sz val="11"/>
      <color theme="1"/>
      <name val="Arial"/>
      <family val="2"/>
      <charset val="204"/>
    </font>
    <font>
      <sz val="11"/>
      <color theme="1"/>
      <name val="Times New Roman"/>
      <family val="1"/>
      <charset val="204"/>
    </font>
    <font>
      <i/>
      <sz val="12"/>
      <color theme="1"/>
      <name val="Times New Roman"/>
      <family val="1"/>
      <charset val="204"/>
    </font>
    <font>
      <sz val="10"/>
      <color theme="1"/>
      <name val="Cambria"/>
      <family val="1"/>
      <charset val="204"/>
      <scheme val="major"/>
    </font>
    <font>
      <sz val="11"/>
      <color theme="1"/>
      <name val="Cambria"/>
      <family val="1"/>
      <charset val="204"/>
      <scheme val="major"/>
    </font>
    <font>
      <i/>
      <sz val="10"/>
      <color theme="1"/>
      <name val="Times New Roman"/>
      <family val="1"/>
      <charset val="204"/>
    </font>
    <font>
      <sz val="10"/>
      <color theme="1"/>
      <name val="Calibri"/>
      <family val="2"/>
      <scheme val="minor"/>
    </font>
    <font>
      <i/>
      <sz val="10"/>
      <color theme="1"/>
      <name val="Cambria"/>
      <family val="1"/>
      <charset val="204"/>
      <scheme val="major"/>
    </font>
    <font>
      <sz val="11"/>
      <name val="Times New Roman"/>
      <family val="1"/>
      <charset val="204"/>
    </font>
    <font>
      <sz val="11"/>
      <name val="Times New Roman"/>
      <family val="1"/>
      <charset val="204"/>
    </font>
    <font>
      <sz val="10"/>
      <name val="Cambria"/>
      <family val="1"/>
      <charset val="204"/>
      <scheme val="major"/>
    </font>
    <font>
      <sz val="11"/>
      <name val="Calibri"/>
      <family val="2"/>
      <scheme val="minor"/>
    </font>
    <font>
      <sz val="10"/>
      <name val="Calibri"/>
      <family val="2"/>
      <scheme val="minor"/>
    </font>
    <font>
      <sz val="20"/>
      <color theme="1"/>
      <name val="Times New Roman"/>
      <family val="1"/>
      <charset val="204"/>
    </font>
    <font>
      <sz val="10"/>
      <color rgb="FF000000"/>
      <name val="Times New Roman"/>
      <family val="1"/>
      <charset val="204"/>
    </font>
    <font>
      <sz val="9"/>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92D050"/>
        <bgColor indexed="64"/>
      </patternFill>
    </fill>
    <fill>
      <patternFill patternType="solid">
        <fgColor theme="7"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0" fontId="19" fillId="0" borderId="0"/>
    <xf numFmtId="0" fontId="18" fillId="0" borderId="0" applyNumberFormat="0" applyFill="0" applyBorder="0" applyAlignment="0" applyProtection="0"/>
  </cellStyleXfs>
  <cellXfs count="291">
    <xf numFmtId="0" fontId="0" fillId="0" borderId="0" xfId="0"/>
    <xf numFmtId="0" fontId="1" fillId="0" borderId="0" xfId="0" applyFont="1"/>
    <xf numFmtId="0" fontId="3" fillId="0" borderId="0" xfId="0"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7" fillId="0" borderId="0" xfId="0" applyFont="1"/>
    <xf numFmtId="0" fontId="10" fillId="0" borderId="1" xfId="0" applyFont="1" applyBorder="1" applyAlignment="1">
      <alignment horizontal="center" vertical="center"/>
    </xf>
    <xf numFmtId="0" fontId="10" fillId="0" borderId="0" xfId="0" applyFont="1" applyAlignment="1">
      <alignment vertical="center"/>
    </xf>
    <xf numFmtId="0" fontId="6"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10" fillId="0" borderId="0" xfId="0" applyFont="1" applyAlignment="1">
      <alignment vertical="top" wrapText="1"/>
    </xf>
    <xf numFmtId="0" fontId="4" fillId="0" borderId="0" xfId="0" applyFont="1" applyAlignment="1">
      <alignment vertical="top" wrapText="1"/>
    </xf>
    <xf numFmtId="0" fontId="10" fillId="0" borderId="0" xfId="0" applyFont="1" applyBorder="1" applyAlignment="1">
      <alignment vertical="center" wrapText="1"/>
    </xf>
    <xf numFmtId="0" fontId="11" fillId="0" borderId="0" xfId="0" applyFont="1"/>
    <xf numFmtId="3" fontId="1" fillId="0" borderId="0" xfId="0" applyNumberFormat="1" applyFont="1" applyAlignment="1">
      <alignment horizontal="center" vertical="center"/>
    </xf>
    <xf numFmtId="0" fontId="12" fillId="0" borderId="0" xfId="0" applyFont="1"/>
    <xf numFmtId="0" fontId="20" fillId="0" borderId="0" xfId="0" applyFont="1"/>
    <xf numFmtId="0" fontId="8" fillId="0" borderId="0" xfId="0" applyFont="1"/>
    <xf numFmtId="0" fontId="21" fillId="0" borderId="0" xfId="0" applyFont="1"/>
    <xf numFmtId="0" fontId="8" fillId="0" borderId="1" xfId="0" applyFont="1" applyBorder="1" applyAlignment="1">
      <alignment horizontal="center"/>
    </xf>
    <xf numFmtId="3" fontId="8" fillId="0" borderId="1" xfId="0" applyNumberFormat="1" applyFont="1" applyBorder="1" applyAlignment="1">
      <alignment horizontal="center"/>
    </xf>
    <xf numFmtId="0" fontId="8" fillId="0" borderId="0" xfId="0" applyFont="1" applyAlignment="1">
      <alignment horizontal="center"/>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xf>
    <xf numFmtId="0" fontId="8" fillId="0" borderId="1"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left" vertical="center"/>
    </xf>
    <xf numFmtId="0" fontId="8" fillId="2" borderId="1" xfId="0" applyFont="1" applyFill="1" applyBorder="1" applyAlignment="1">
      <alignment horizontal="left" vertical="center" wrapText="1"/>
    </xf>
    <xf numFmtId="0" fontId="8" fillId="0" borderId="0" xfId="0" applyFont="1" applyAlignment="1">
      <alignment horizontal="left" vertical="top" wrapText="1"/>
    </xf>
    <xf numFmtId="0" fontId="0" fillId="0" borderId="0" xfId="0" applyAlignment="1">
      <alignment horizontal="left"/>
    </xf>
    <xf numFmtId="0" fontId="17" fillId="0" borderId="0" xfId="0" applyFont="1" applyAlignment="1">
      <alignment vertical="center"/>
    </xf>
    <xf numFmtId="0" fontId="17" fillId="0" borderId="0" xfId="0" applyFont="1" applyBorder="1" applyAlignment="1">
      <alignment vertical="top" wrapText="1"/>
    </xf>
    <xf numFmtId="0" fontId="17" fillId="0" borderId="0" xfId="0" applyFont="1" applyAlignment="1">
      <alignment vertical="top" wrapText="1"/>
    </xf>
    <xf numFmtId="0" fontId="8" fillId="0" borderId="0" xfId="0" applyFont="1" applyAlignment="1">
      <alignment horizontal="left" vertical="top"/>
    </xf>
    <xf numFmtId="0" fontId="15" fillId="0" borderId="1" xfId="0" applyFont="1" applyFill="1" applyBorder="1" applyAlignment="1">
      <alignment horizontal="center" vertical="center" wrapText="1"/>
    </xf>
    <xf numFmtId="4" fontId="15" fillId="0" borderId="1" xfId="0" applyNumberFormat="1" applyFont="1" applyFill="1" applyBorder="1" applyAlignment="1">
      <alignment horizontal="center" vertical="center" wrapText="1"/>
    </xf>
    <xf numFmtId="0" fontId="1" fillId="0" borderId="0" xfId="0" applyFont="1" applyFill="1"/>
    <xf numFmtId="0" fontId="1" fillId="0" borderId="0" xfId="0" applyFont="1" applyFill="1" applyAlignment="1">
      <alignment horizontal="center"/>
    </xf>
    <xf numFmtId="0" fontId="23" fillId="0" borderId="0" xfId="0" applyFont="1" applyFill="1" applyAlignment="1">
      <alignment horizontal="center"/>
    </xf>
    <xf numFmtId="3" fontId="1" fillId="0" borderId="0" xfId="0" applyNumberFormat="1" applyFont="1" applyFill="1" applyAlignment="1">
      <alignment horizontal="center"/>
    </xf>
    <xf numFmtId="3" fontId="1" fillId="0" borderId="0" xfId="0" applyNumberFormat="1" applyFont="1" applyFill="1" applyAlignment="1">
      <alignment horizontal="center" vertical="center"/>
    </xf>
    <xf numFmtId="0" fontId="24" fillId="0" borderId="0" xfId="0" applyFont="1"/>
    <xf numFmtId="0" fontId="9" fillId="0" borderId="3" xfId="0" applyFont="1" applyBorder="1" applyAlignment="1">
      <alignment horizontal="center"/>
    </xf>
    <xf numFmtId="3" fontId="9" fillId="0" borderId="3" xfId="0" applyNumberFormat="1" applyFont="1" applyBorder="1" applyAlignment="1">
      <alignment horizontal="center"/>
    </xf>
    <xf numFmtId="4" fontId="1" fillId="0" borderId="0" xfId="0" applyNumberFormat="1" applyFont="1" applyAlignment="1">
      <alignment horizontal="center" vertical="center"/>
    </xf>
    <xf numFmtId="0" fontId="8" fillId="0" borderId="0" xfId="0" applyFont="1" applyAlignment="1">
      <alignment horizontal="left" vertical="top" wrapText="1"/>
    </xf>
    <xf numFmtId="0" fontId="8" fillId="0" borderId="1" xfId="0" applyFont="1" applyBorder="1" applyAlignment="1">
      <alignment horizontal="center" vertical="center" wrapText="1"/>
    </xf>
    <xf numFmtId="3" fontId="1" fillId="0" borderId="0" xfId="0" applyNumberFormat="1" applyFont="1" applyAlignment="1">
      <alignment horizontal="center"/>
    </xf>
    <xf numFmtId="0" fontId="23" fillId="0" borderId="0" xfId="0" applyFont="1"/>
    <xf numFmtId="0" fontId="23" fillId="0" borderId="0" xfId="0" applyFont="1" applyAlignment="1">
      <alignment horizontal="center"/>
    </xf>
    <xf numFmtId="4" fontId="1" fillId="0" borderId="0" xfId="0" applyNumberFormat="1" applyFont="1" applyFill="1" applyAlignment="1">
      <alignment horizontal="center" vertical="center"/>
    </xf>
    <xf numFmtId="0" fontId="23" fillId="0" borderId="0" xfId="0" applyFont="1" applyAlignment="1">
      <alignment horizontal="left"/>
    </xf>
    <xf numFmtId="14" fontId="1" fillId="0" borderId="0" xfId="0" applyNumberFormat="1" applyFont="1" applyFill="1" applyAlignment="1">
      <alignment horizontal="center"/>
    </xf>
    <xf numFmtId="3" fontId="1" fillId="4" borderId="0" xfId="0" applyNumberFormat="1" applyFont="1" applyFill="1" applyAlignment="1">
      <alignment horizontal="center"/>
    </xf>
    <xf numFmtId="3" fontId="1" fillId="4" borderId="0" xfId="0" applyNumberFormat="1" applyFont="1" applyFill="1" applyAlignment="1">
      <alignment horizontal="center" vertical="center"/>
    </xf>
    <xf numFmtId="4" fontId="1" fillId="4" borderId="0" xfId="0" applyNumberFormat="1" applyFont="1" applyFill="1" applyAlignment="1">
      <alignment horizontal="center" vertical="center"/>
    </xf>
    <xf numFmtId="3"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3" fontId="8" fillId="0" borderId="0" xfId="0" applyNumberFormat="1" applyFont="1" applyBorder="1" applyAlignment="1">
      <alignment horizontal="center" vertical="center"/>
    </xf>
    <xf numFmtId="0" fontId="8" fillId="0" borderId="0" xfId="0" applyFont="1"/>
    <xf numFmtId="0" fontId="8" fillId="0" borderId="1" xfId="0" applyFont="1" applyBorder="1" applyAlignment="1">
      <alignment horizontal="center"/>
    </xf>
    <xf numFmtId="0" fontId="21" fillId="0" borderId="0" xfId="0" applyFont="1"/>
    <xf numFmtId="0" fontId="8" fillId="0" borderId="0" xfId="0" applyFont="1" applyAlignment="1">
      <alignment horizontal="center"/>
    </xf>
    <xf numFmtId="0" fontId="9" fillId="0" borderId="3" xfId="0" applyFont="1" applyBorder="1" applyAlignment="1">
      <alignment horizontal="center"/>
    </xf>
    <xf numFmtId="3" fontId="9" fillId="0" borderId="3" xfId="0" applyNumberFormat="1" applyFont="1" applyBorder="1" applyAlignment="1">
      <alignment horizontal="center"/>
    </xf>
    <xf numFmtId="0" fontId="8" fillId="0" borderId="1" xfId="0" applyFont="1" applyBorder="1" applyAlignment="1">
      <alignment horizontal="left" wrapText="1"/>
    </xf>
    <xf numFmtId="0" fontId="0" fillId="0" borderId="0" xfId="0"/>
    <xf numFmtId="0" fontId="8" fillId="0" borderId="0" xfId="0" applyFont="1"/>
    <xf numFmtId="0" fontId="8" fillId="0" borderId="0" xfId="0" applyFont="1" applyBorder="1" applyAlignment="1">
      <alignment horizontal="center"/>
    </xf>
    <xf numFmtId="0" fontId="8" fillId="0" borderId="1" xfId="0" applyFont="1" applyBorder="1" applyAlignment="1">
      <alignment horizontal="left"/>
    </xf>
    <xf numFmtId="0" fontId="8" fillId="0" borderId="0" xfId="0" applyFont="1" applyBorder="1" applyAlignment="1">
      <alignment horizontal="center"/>
    </xf>
    <xf numFmtId="0" fontId="0" fillId="0" borderId="0" xfId="0"/>
    <xf numFmtId="0" fontId="8" fillId="0" borderId="0" xfId="0" applyFont="1"/>
    <xf numFmtId="0" fontId="22" fillId="0" borderId="1" xfId="0" applyFont="1" applyBorder="1" applyAlignment="1">
      <alignment horizontal="center" vertical="center"/>
    </xf>
    <xf numFmtId="0" fontId="8" fillId="0" borderId="1" xfId="0" applyFont="1" applyBorder="1" applyAlignment="1">
      <alignment horizontal="center"/>
    </xf>
    <xf numFmtId="0" fontId="8" fillId="0" borderId="1" xfId="0" applyFont="1" applyBorder="1" applyAlignment="1">
      <alignment horizontal="center" vertical="center"/>
    </xf>
    <xf numFmtId="3" fontId="8" fillId="0" borderId="1" xfId="0" applyNumberFormat="1" applyFont="1" applyBorder="1" applyAlignment="1">
      <alignment horizontal="center" vertical="center"/>
    </xf>
    <xf numFmtId="0" fontId="9" fillId="0" borderId="1" xfId="0" applyFont="1" applyBorder="1" applyAlignment="1">
      <alignment horizontal="center"/>
    </xf>
    <xf numFmtId="3" fontId="9" fillId="0" borderId="1" xfId="0" applyNumberFormat="1" applyFont="1" applyBorder="1" applyAlignment="1">
      <alignment horizontal="center"/>
    </xf>
    <xf numFmtId="3" fontId="8" fillId="0" borderId="1" xfId="0" applyNumberFormat="1" applyFont="1" applyBorder="1" applyAlignment="1">
      <alignment horizontal="center"/>
    </xf>
    <xf numFmtId="0" fontId="9" fillId="0" borderId="3" xfId="0" applyFont="1" applyBorder="1" applyAlignment="1">
      <alignment horizontal="center"/>
    </xf>
    <xf numFmtId="3" fontId="9" fillId="0" borderId="3" xfId="0" applyNumberFormat="1" applyFont="1" applyBorder="1" applyAlignment="1">
      <alignment horizontal="center"/>
    </xf>
    <xf numFmtId="0" fontId="22"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3" fontId="9" fillId="0" borderId="1" xfId="0" applyNumberFormat="1" applyFont="1" applyBorder="1" applyAlignment="1">
      <alignment horizontal="center" vertical="center"/>
    </xf>
    <xf numFmtId="0" fontId="22" fillId="0" borderId="3" xfId="0" applyFont="1" applyBorder="1" applyAlignment="1">
      <alignment horizontal="center" vertical="center"/>
    </xf>
    <xf numFmtId="0" fontId="8" fillId="0" borderId="0" xfId="0" applyFont="1" applyAlignment="1">
      <alignment vertical="center"/>
    </xf>
    <xf numFmtId="164" fontId="8" fillId="0" borderId="1" xfId="0" applyNumberFormat="1" applyFont="1" applyBorder="1" applyAlignment="1">
      <alignment horizontal="left" vertical="center" wrapText="1"/>
    </xf>
    <xf numFmtId="0" fontId="9" fillId="0" borderId="0" xfId="0" applyFont="1"/>
    <xf numFmtId="0" fontId="8" fillId="0" borderId="1" xfId="0" applyFont="1" applyFill="1" applyBorder="1" applyAlignment="1">
      <alignment horizontal="left"/>
    </xf>
    <xf numFmtId="0" fontId="8" fillId="0" borderId="1" xfId="0" applyFont="1" applyBorder="1"/>
    <xf numFmtId="3" fontId="8" fillId="0" borderId="0" xfId="0" applyNumberFormat="1" applyFont="1"/>
    <xf numFmtId="0" fontId="8" fillId="0" borderId="0" xfId="0" applyFont="1" applyAlignment="1">
      <alignment horizontal="left" vertical="top" wrapText="1"/>
    </xf>
    <xf numFmtId="0" fontId="8" fillId="0" borderId="0" xfId="0" applyFont="1" applyAlignment="1">
      <alignment horizontal="center"/>
    </xf>
    <xf numFmtId="0" fontId="8" fillId="0" borderId="1" xfId="0" applyFont="1" applyFill="1" applyBorder="1" applyAlignment="1">
      <alignment horizontal="center"/>
    </xf>
    <xf numFmtId="0" fontId="8" fillId="0" borderId="1" xfId="0" applyFont="1" applyFill="1" applyBorder="1" applyAlignment="1">
      <alignment horizontal="left" vertical="center" wrapText="1"/>
    </xf>
    <xf numFmtId="0" fontId="8" fillId="2" borderId="1" xfId="0" applyFont="1" applyFill="1" applyBorder="1" applyAlignment="1">
      <alignment horizontal="center" vertical="center"/>
    </xf>
    <xf numFmtId="0" fontId="0" fillId="0" borderId="0" xfId="0" applyFill="1"/>
    <xf numFmtId="0" fontId="8" fillId="0" borderId="0" xfId="0" applyFont="1" applyAlignment="1">
      <alignment horizontal="center"/>
    </xf>
    <xf numFmtId="0" fontId="26" fillId="0" borderId="0" xfId="0" applyFont="1"/>
    <xf numFmtId="0" fontId="23" fillId="0" borderId="0" xfId="0" applyFont="1" applyAlignment="1">
      <alignment horizontal="left" vertical="center"/>
    </xf>
    <xf numFmtId="0" fontId="27" fillId="0" borderId="0" xfId="0" applyFont="1"/>
    <xf numFmtId="14" fontId="1" fillId="0" borderId="0" xfId="0" applyNumberFormat="1" applyFont="1" applyFill="1" applyAlignment="1">
      <alignment horizontal="center" vertical="center"/>
    </xf>
    <xf numFmtId="0" fontId="1" fillId="0" borderId="0" xfId="0" applyFont="1" applyAlignment="1">
      <alignment horizontal="center"/>
    </xf>
    <xf numFmtId="3" fontId="1" fillId="3" borderId="0" xfId="0" applyNumberFormat="1" applyFont="1" applyFill="1" applyAlignment="1">
      <alignment horizontal="center"/>
    </xf>
    <xf numFmtId="3" fontId="1" fillId="3" borderId="0" xfId="0" applyNumberFormat="1" applyFont="1" applyFill="1" applyAlignment="1">
      <alignment horizontal="center" vertical="center"/>
    </xf>
    <xf numFmtId="0" fontId="8" fillId="0" borderId="1" xfId="0" applyFont="1" applyBorder="1" applyAlignment="1">
      <alignment horizontal="left" vertical="center" wrapText="1"/>
    </xf>
    <xf numFmtId="14" fontId="1" fillId="0" borderId="0" xfId="0" applyNumberFormat="1" applyFont="1" applyAlignment="1">
      <alignment horizontal="center"/>
    </xf>
    <xf numFmtId="4" fontId="1" fillId="6" borderId="0" xfId="0" applyNumberFormat="1" applyFont="1" applyFill="1" applyAlignment="1">
      <alignment horizontal="center" vertical="center"/>
    </xf>
    <xf numFmtId="3" fontId="2" fillId="0" borderId="0" xfId="0" applyNumberFormat="1" applyFont="1" applyFill="1" applyAlignment="1">
      <alignment horizontal="center"/>
    </xf>
    <xf numFmtId="0" fontId="23" fillId="0" borderId="0" xfId="0" applyFont="1" applyFill="1"/>
    <xf numFmtId="0" fontId="23" fillId="0" borderId="0" xfId="0" applyFont="1" applyFill="1" applyAlignment="1">
      <alignment horizontal="left" vertical="center"/>
    </xf>
    <xf numFmtId="0" fontId="24" fillId="0" borderId="0" xfId="0" applyFont="1" applyFill="1"/>
    <xf numFmtId="0" fontId="21" fillId="0" borderId="1" xfId="0" applyFont="1" applyBorder="1" applyAlignment="1">
      <alignment horizontal="left" wrapText="1"/>
    </xf>
    <xf numFmtId="3" fontId="1" fillId="0" borderId="0" xfId="0" applyNumberFormat="1" applyFont="1"/>
    <xf numFmtId="0" fontId="23" fillId="0" borderId="0" xfId="0" applyFont="1" applyAlignment="1"/>
    <xf numFmtId="0" fontId="28" fillId="0" borderId="1" xfId="0" applyFont="1" applyBorder="1" applyAlignment="1">
      <alignment horizontal="left" wrapText="1"/>
    </xf>
    <xf numFmtId="3" fontId="10"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28" fillId="0" borderId="1" xfId="0" applyFont="1" applyFill="1" applyBorder="1" applyAlignment="1">
      <alignment horizontal="left" vertical="center" wrapText="1"/>
    </xf>
    <xf numFmtId="0" fontId="29" fillId="0" borderId="0" xfId="0" applyFont="1" applyAlignment="1">
      <alignment vertical="center" wrapText="1"/>
    </xf>
    <xf numFmtId="0" fontId="26" fillId="0" borderId="0" xfId="0" applyFont="1" applyFill="1"/>
    <xf numFmtId="0" fontId="8" fillId="0" borderId="5" xfId="0" applyFont="1" applyBorder="1" applyAlignment="1">
      <alignment vertical="center"/>
    </xf>
    <xf numFmtId="0" fontId="8" fillId="0" borderId="0" xfId="0" applyFont="1" applyBorder="1" applyAlignment="1">
      <alignment vertical="center"/>
    </xf>
    <xf numFmtId="0" fontId="8" fillId="0" borderId="8" xfId="0" applyFont="1" applyBorder="1" applyAlignment="1">
      <alignment vertical="center" wrapText="1"/>
    </xf>
    <xf numFmtId="0" fontId="4" fillId="0" borderId="0" xfId="0" applyFont="1" applyBorder="1" applyAlignment="1">
      <alignment vertical="center" wrapText="1"/>
    </xf>
    <xf numFmtId="0" fontId="30" fillId="0" borderId="0" xfId="0" applyFont="1" applyFill="1"/>
    <xf numFmtId="0" fontId="31" fillId="0" borderId="0" xfId="0" applyFont="1" applyFill="1"/>
    <xf numFmtId="0" fontId="32" fillId="0" borderId="0" xfId="0" applyFont="1" applyFill="1"/>
    <xf numFmtId="0" fontId="27" fillId="0" borderId="0" xfId="0" applyFont="1" applyFill="1"/>
    <xf numFmtId="0" fontId="0" fillId="0" borderId="0" xfId="0"/>
    <xf numFmtId="0" fontId="1" fillId="0" borderId="0" xfId="0" applyFont="1" applyAlignment="1">
      <alignment horizontal="center"/>
    </xf>
    <xf numFmtId="0" fontId="1" fillId="0" borderId="0" xfId="0" applyFont="1" applyFill="1" applyAlignment="1">
      <alignment horizontal="center"/>
    </xf>
    <xf numFmtId="3" fontId="1" fillId="0" borderId="0" xfId="0" applyNumberFormat="1" applyFont="1" applyFill="1" applyAlignment="1">
      <alignment horizontal="center" vertical="center"/>
    </xf>
    <xf numFmtId="0" fontId="23" fillId="0" borderId="0" xfId="0" applyFont="1" applyAlignment="1">
      <alignment horizontal="center"/>
    </xf>
    <xf numFmtId="0" fontId="8" fillId="0" borderId="0" xfId="0" applyFont="1"/>
    <xf numFmtId="0" fontId="8" fillId="0" borderId="1" xfId="0" applyFont="1" applyBorder="1" applyAlignment="1">
      <alignment horizontal="center" vertical="center"/>
    </xf>
    <xf numFmtId="3" fontId="8" fillId="0" borderId="1" xfId="0" applyNumberFormat="1" applyFont="1" applyBorder="1" applyAlignment="1">
      <alignment horizontal="center" vertical="center"/>
    </xf>
    <xf numFmtId="0" fontId="8" fillId="0" borderId="0" xfId="0" applyFont="1" applyBorder="1" applyAlignment="1">
      <alignment horizontal="center"/>
    </xf>
    <xf numFmtId="3" fontId="8" fillId="0" borderId="3" xfId="0" applyNumberFormat="1" applyFont="1" applyBorder="1" applyAlignment="1">
      <alignment horizontal="center" vertical="center"/>
    </xf>
    <xf numFmtId="0" fontId="8" fillId="0" borderId="0" xfId="0" applyFont="1" applyAlignment="1">
      <alignment vertical="center"/>
    </xf>
    <xf numFmtId="0" fontId="1" fillId="0" borderId="0" xfId="0" applyFont="1" applyAlignment="1">
      <alignment horizontal="center"/>
    </xf>
    <xf numFmtId="3" fontId="8"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xf>
    <xf numFmtId="3" fontId="8" fillId="0" borderId="3" xfId="0" applyNumberFormat="1" applyFont="1" applyFill="1" applyBorder="1" applyAlignment="1">
      <alignment horizontal="center" vertical="center"/>
    </xf>
    <xf numFmtId="0" fontId="22" fillId="0" borderId="8" xfId="0" applyFont="1" applyBorder="1" applyAlignment="1"/>
    <xf numFmtId="0" fontId="8" fillId="0" borderId="1" xfId="0" applyFont="1" applyBorder="1" applyAlignment="1">
      <alignment vertical="center" wrapText="1"/>
    </xf>
    <xf numFmtId="0" fontId="22" fillId="0" borderId="10" xfId="0" applyFont="1" applyBorder="1" applyAlignment="1"/>
    <xf numFmtId="0" fontId="8" fillId="0" borderId="1" xfId="0" applyFont="1" applyBorder="1" applyAlignment="1">
      <alignment horizontal="center" vertical="top" wrapText="1"/>
    </xf>
    <xf numFmtId="3" fontId="8" fillId="0" borderId="0" xfId="0" applyNumberFormat="1" applyFont="1" applyAlignment="1">
      <alignment horizontal="center"/>
    </xf>
    <xf numFmtId="0" fontId="9" fillId="0" borderId="3" xfId="0" applyFont="1" applyBorder="1" applyAlignment="1">
      <alignment horizontal="center" vertical="center"/>
    </xf>
    <xf numFmtId="3" fontId="9" fillId="0" borderId="3" xfId="0" applyNumberFormat="1" applyFont="1" applyBorder="1" applyAlignment="1">
      <alignment horizontal="center" vertical="center"/>
    </xf>
    <xf numFmtId="0" fontId="9" fillId="0" borderId="0" xfId="0" applyFont="1" applyAlignment="1">
      <alignment horizontal="center"/>
    </xf>
    <xf numFmtId="0" fontId="9" fillId="0" borderId="3" xfId="0" applyFont="1" applyFill="1" applyBorder="1" applyAlignment="1">
      <alignment horizontal="center" vertical="center"/>
    </xf>
    <xf numFmtId="3" fontId="9" fillId="0" borderId="3" xfId="0" applyNumberFormat="1" applyFont="1" applyFill="1" applyBorder="1" applyAlignment="1">
      <alignment horizontal="center" vertical="center"/>
    </xf>
    <xf numFmtId="0" fontId="9" fillId="0" borderId="5" xfId="0" applyFont="1" applyFill="1" applyBorder="1" applyAlignment="1">
      <alignment vertical="center"/>
    </xf>
    <xf numFmtId="0" fontId="9" fillId="0" borderId="0" xfId="0" applyFont="1" applyFill="1" applyBorder="1" applyAlignment="1">
      <alignment vertical="center"/>
    </xf>
    <xf numFmtId="0" fontId="15" fillId="0" borderId="1" xfId="0" applyFont="1" applyBorder="1" applyAlignment="1">
      <alignment horizontal="center" vertical="center" wrapText="1"/>
    </xf>
    <xf numFmtId="0" fontId="17" fillId="0" borderId="1" xfId="0" applyFont="1" applyBorder="1" applyAlignment="1">
      <alignment horizontal="left" vertical="center" wrapText="1"/>
    </xf>
    <xf numFmtId="0" fontId="15" fillId="0" borderId="0" xfId="0" applyFont="1" applyBorder="1" applyAlignment="1">
      <alignment horizontal="center" vertical="center"/>
    </xf>
    <xf numFmtId="0" fontId="17" fillId="0" borderId="0" xfId="0" applyFont="1" applyBorder="1" applyAlignment="1">
      <alignment horizontal="left" vertical="top" wrapText="1"/>
    </xf>
    <xf numFmtId="0" fontId="17" fillId="0" borderId="0" xfId="0" applyFont="1" applyBorder="1" applyAlignment="1">
      <alignment horizontal="left" vertical="center" wrapText="1"/>
    </xf>
    <xf numFmtId="0" fontId="15" fillId="0" borderId="1" xfId="0" applyFont="1" applyBorder="1" applyAlignment="1">
      <alignment horizontal="center" vertical="top"/>
    </xf>
    <xf numFmtId="0" fontId="17" fillId="0" borderId="1" xfId="0" applyFont="1" applyBorder="1" applyAlignment="1">
      <alignment horizontal="justify" vertical="center" wrapText="1"/>
    </xf>
    <xf numFmtId="0" fontId="17" fillId="0" borderId="1" xfId="0" quotePrefix="1" applyFont="1" applyBorder="1" applyAlignment="1">
      <alignment horizontal="left" vertical="center" wrapText="1"/>
    </xf>
    <xf numFmtId="0" fontId="15" fillId="0" borderId="0" xfId="0" applyFont="1" applyAlignment="1">
      <alignment vertical="center"/>
    </xf>
    <xf numFmtId="0" fontId="10" fillId="0" borderId="0" xfId="0" applyFont="1" applyFill="1" applyAlignment="1">
      <alignment vertical="center"/>
    </xf>
    <xf numFmtId="4" fontId="4" fillId="0" borderId="0" xfId="0" applyNumberFormat="1" applyFont="1" applyFill="1" applyAlignment="1">
      <alignment horizontal="center" vertical="center"/>
    </xf>
    <xf numFmtId="4" fontId="10" fillId="0" borderId="0" xfId="0" applyNumberFormat="1" applyFont="1" applyFill="1" applyAlignment="1">
      <alignment horizontal="center" vertical="center"/>
    </xf>
    <xf numFmtId="0" fontId="4" fillId="0" borderId="0" xfId="0" applyFont="1" applyFill="1" applyAlignment="1">
      <alignment vertical="center"/>
    </xf>
    <xf numFmtId="0" fontId="13" fillId="0" borderId="1" xfId="0" applyNumberFormat="1" applyFont="1" applyFill="1" applyBorder="1" applyAlignment="1">
      <alignment horizontal="center" vertical="center" wrapText="1"/>
    </xf>
    <xf numFmtId="0" fontId="17" fillId="0" borderId="1" xfId="0" quotePrefix="1" applyFont="1" applyFill="1" applyBorder="1" applyAlignment="1">
      <alignment horizontal="center" vertical="center"/>
    </xf>
    <xf numFmtId="4" fontId="17" fillId="0" borderId="1" xfId="0" quotePrefix="1" applyNumberFormat="1" applyFont="1" applyFill="1" applyBorder="1" applyAlignment="1">
      <alignment horizontal="center" vertical="center"/>
    </xf>
    <xf numFmtId="0" fontId="17" fillId="0" borderId="2" xfId="0" quotePrefix="1" applyFont="1" applyFill="1" applyBorder="1" applyAlignment="1">
      <alignment horizontal="center" vertical="center"/>
    </xf>
    <xf numFmtId="4" fontId="17" fillId="0" borderId="2" xfId="0" quotePrefix="1" applyNumberFormat="1" applyFont="1" applyFill="1" applyBorder="1" applyAlignment="1">
      <alignment horizontal="center" vertical="center"/>
    </xf>
    <xf numFmtId="4" fontId="15" fillId="0" borderId="9" xfId="0" applyNumberFormat="1" applyFont="1" applyFill="1" applyBorder="1" applyAlignment="1">
      <alignment horizontal="center" vertical="center"/>
    </xf>
    <xf numFmtId="0" fontId="17" fillId="0" borderId="0" xfId="0" applyFont="1" applyFill="1" applyBorder="1" applyAlignment="1">
      <alignment horizontal="center" vertical="center"/>
    </xf>
    <xf numFmtId="4" fontId="17" fillId="0" borderId="0" xfId="0" applyNumberFormat="1" applyFont="1" applyFill="1" applyBorder="1" applyAlignment="1">
      <alignment horizontal="center" vertical="center" wrapText="1"/>
    </xf>
    <xf numFmtId="4" fontId="17" fillId="0" borderId="0" xfId="0" applyNumberFormat="1" applyFont="1" applyFill="1" applyBorder="1" applyAlignment="1">
      <alignment horizontal="center" vertical="center"/>
    </xf>
    <xf numFmtId="3" fontId="17" fillId="0" borderId="1" xfId="0" applyNumberFormat="1" applyFont="1" applyFill="1" applyBorder="1" applyAlignment="1">
      <alignment horizontal="center" vertical="center"/>
    </xf>
    <xf numFmtId="4" fontId="17" fillId="0" borderId="1" xfId="0" applyNumberFormat="1" applyFont="1" applyFill="1" applyBorder="1" applyAlignment="1">
      <alignment horizontal="center" vertical="center"/>
    </xf>
    <xf numFmtId="3" fontId="17" fillId="0" borderId="1" xfId="0" quotePrefix="1" applyNumberFormat="1" applyFont="1" applyFill="1" applyBorder="1" applyAlignment="1">
      <alignment horizontal="center" vertical="center"/>
    </xf>
    <xf numFmtId="4" fontId="17" fillId="0" borderId="1" xfId="0" quotePrefix="1" applyNumberFormat="1" applyFont="1" applyFill="1" applyBorder="1" applyAlignment="1">
      <alignment horizontal="center" vertical="center" wrapText="1"/>
    </xf>
    <xf numFmtId="0" fontId="17" fillId="0" borderId="1" xfId="0" quotePrefix="1" applyFont="1" applyFill="1" applyBorder="1" applyAlignment="1">
      <alignment horizontal="center" vertical="center" wrapText="1"/>
    </xf>
    <xf numFmtId="4" fontId="15" fillId="0" borderId="0" xfId="0" applyNumberFormat="1" applyFont="1" applyFill="1" applyBorder="1" applyAlignment="1">
      <alignment horizontal="center" vertical="center"/>
    </xf>
    <xf numFmtId="49" fontId="17" fillId="0" borderId="0" xfId="0" applyNumberFormat="1" applyFont="1" applyFill="1" applyBorder="1" applyAlignment="1">
      <alignment vertical="center"/>
    </xf>
    <xf numFmtId="0" fontId="17" fillId="0" borderId="0" xfId="0" applyFont="1" applyFill="1" applyAlignment="1">
      <alignment vertical="center"/>
    </xf>
    <xf numFmtId="4" fontId="17" fillId="0" borderId="0" xfId="0" applyNumberFormat="1" applyFont="1" applyFill="1" applyAlignment="1">
      <alignment horizontal="center" vertical="center"/>
    </xf>
    <xf numFmtId="0" fontId="6" fillId="0" borderId="0" xfId="0" applyFont="1" applyBorder="1" applyAlignment="1">
      <alignment vertical="center"/>
    </xf>
    <xf numFmtId="165" fontId="1" fillId="3" borderId="0" xfId="0" applyNumberFormat="1" applyFont="1" applyFill="1" applyAlignment="1">
      <alignment horizontal="center"/>
    </xf>
    <xf numFmtId="0" fontId="16" fillId="0" borderId="0" xfId="0" applyFont="1" applyFill="1" applyAlignment="1">
      <alignment horizontal="center" vertical="center"/>
    </xf>
    <xf numFmtId="0" fontId="16" fillId="0" borderId="0" xfId="0" applyFont="1" applyFill="1" applyAlignment="1">
      <alignment horizontal="left" vertical="center"/>
    </xf>
    <xf numFmtId="9" fontId="16" fillId="0" borderId="0" xfId="0" applyNumberFormat="1" applyFont="1" applyFill="1" applyAlignment="1">
      <alignment horizontal="center" vertical="center"/>
    </xf>
    <xf numFmtId="14" fontId="16" fillId="0" borderId="0" xfId="0" applyNumberFormat="1" applyFont="1" applyFill="1" applyAlignment="1">
      <alignment horizontal="left"/>
    </xf>
    <xf numFmtId="165" fontId="1" fillId="0" borderId="0" xfId="0" applyNumberFormat="1" applyFont="1" applyAlignment="1">
      <alignment horizontal="center"/>
    </xf>
    <xf numFmtId="0" fontId="16" fillId="0" borderId="0" xfId="0" applyFont="1" applyBorder="1" applyAlignment="1">
      <alignment vertical="center"/>
    </xf>
    <xf numFmtId="0" fontId="16" fillId="0" borderId="0" xfId="0" applyFont="1" applyBorder="1" applyAlignment="1">
      <alignment horizontal="center"/>
    </xf>
    <xf numFmtId="0" fontId="16" fillId="0" borderId="0" xfId="0" applyFont="1"/>
    <xf numFmtId="3" fontId="16" fillId="0" borderId="0" xfId="0" applyNumberFormat="1" applyFont="1" applyBorder="1" applyAlignment="1">
      <alignment horizontal="center" vertical="center"/>
    </xf>
    <xf numFmtId="3" fontId="9" fillId="0" borderId="0" xfId="0" applyNumberFormat="1" applyFont="1" applyBorder="1" applyAlignment="1">
      <alignment horizontal="center" vertical="center"/>
    </xf>
    <xf numFmtId="0" fontId="25" fillId="0" borderId="0" xfId="0" applyFont="1"/>
    <xf numFmtId="0" fontId="25" fillId="0" borderId="0" xfId="0" applyFont="1" applyBorder="1" applyAlignment="1">
      <alignment vertical="center"/>
    </xf>
    <xf numFmtId="14" fontId="11" fillId="0" borderId="0" xfId="0" applyNumberFormat="1" applyFont="1" applyAlignment="1">
      <alignment horizontal="center"/>
    </xf>
    <xf numFmtId="0" fontId="23" fillId="0" borderId="0" xfId="0" applyFont="1" applyAlignment="1">
      <alignment horizontal="center"/>
    </xf>
    <xf numFmtId="0" fontId="1" fillId="0" borderId="0" xfId="0" applyFont="1" applyAlignment="1">
      <alignment horizontal="center"/>
    </xf>
    <xf numFmtId="0" fontId="15" fillId="0" borderId="1" xfId="0" applyFont="1" applyBorder="1" applyAlignment="1">
      <alignment horizontal="center" vertical="top"/>
    </xf>
    <xf numFmtId="0" fontId="35" fillId="0" borderId="2" xfId="0" applyFont="1" applyBorder="1" applyAlignment="1">
      <alignment horizontal="justify" vertical="distributed" wrapText="1"/>
    </xf>
    <xf numFmtId="0" fontId="35" fillId="0" borderId="4" xfId="0" applyFont="1" applyBorder="1" applyAlignment="1">
      <alignment horizontal="justify" vertical="distributed" wrapText="1"/>
    </xf>
    <xf numFmtId="0" fontId="35" fillId="0" borderId="3" xfId="0" applyFont="1" applyBorder="1" applyAlignment="1">
      <alignment horizontal="justify" vertical="distributed" wrapText="1"/>
    </xf>
    <xf numFmtId="0" fontId="17" fillId="0" borderId="2" xfId="0" applyFont="1" applyBorder="1" applyAlignment="1">
      <alignment horizontal="justify" vertical="top" wrapText="1"/>
    </xf>
    <xf numFmtId="0" fontId="17" fillId="0" borderId="4" xfId="0" applyFont="1" applyBorder="1" applyAlignment="1">
      <alignment horizontal="justify" vertical="top" wrapText="1"/>
    </xf>
    <xf numFmtId="0" fontId="17" fillId="0" borderId="3" xfId="0" applyFont="1" applyBorder="1" applyAlignment="1">
      <alignment horizontal="justify" vertical="top" wrapText="1"/>
    </xf>
    <xf numFmtId="0" fontId="15" fillId="0" borderId="0" xfId="0" applyFont="1" applyBorder="1" applyAlignment="1">
      <alignment horizontal="right" vertical="center"/>
    </xf>
    <xf numFmtId="0" fontId="15" fillId="0" borderId="8" xfId="0" applyFont="1" applyFill="1" applyBorder="1" applyAlignment="1">
      <alignment horizontal="center" vertical="center"/>
    </xf>
    <xf numFmtId="0" fontId="15" fillId="0" borderId="10" xfId="0" applyFont="1" applyFill="1" applyBorder="1" applyAlignment="1">
      <alignment horizontal="center" vertical="center"/>
    </xf>
    <xf numFmtId="0" fontId="3" fillId="0" borderId="0" xfId="0" applyFont="1" applyFill="1" applyAlignment="1">
      <alignment horizontal="center" vertical="center"/>
    </xf>
    <xf numFmtId="0" fontId="5" fillId="0" borderId="0" xfId="0" applyFont="1" applyAlignment="1">
      <alignment horizontal="center" vertical="center"/>
    </xf>
    <xf numFmtId="0" fontId="17" fillId="0" borderId="1" xfId="0" applyFont="1" applyBorder="1" applyAlignment="1">
      <alignment horizontal="justify" vertical="top" wrapText="1"/>
    </xf>
    <xf numFmtId="0" fontId="3" fillId="0" borderId="0" xfId="0" applyFont="1" applyFill="1" applyAlignment="1">
      <alignment horizontal="center" vertical="center" wrapText="1"/>
    </xf>
    <xf numFmtId="0" fontId="5" fillId="0" borderId="0" xfId="0" applyFont="1" applyAlignment="1">
      <alignment horizontal="center" vertical="center" wrapText="1"/>
    </xf>
    <xf numFmtId="49" fontId="17" fillId="0" borderId="2" xfId="0" applyNumberFormat="1" applyFont="1" applyBorder="1" applyAlignment="1">
      <alignment horizontal="justify" vertical="top" wrapText="1"/>
    </xf>
    <xf numFmtId="49" fontId="17" fillId="0" borderId="3" xfId="0" applyNumberFormat="1" applyFont="1" applyBorder="1" applyAlignment="1">
      <alignment horizontal="justify" vertical="top" wrapText="1"/>
    </xf>
    <xf numFmtId="0" fontId="8" fillId="0" borderId="0" xfId="0" applyFont="1" applyBorder="1" applyAlignment="1">
      <alignment horizontal="left" vertical="center" wrapText="1"/>
    </xf>
    <xf numFmtId="0" fontId="8" fillId="0" borderId="0" xfId="0" applyFont="1" applyAlignment="1">
      <alignment horizontal="left"/>
    </xf>
    <xf numFmtId="0" fontId="8" fillId="0" borderId="0" xfId="0" applyFont="1" applyAlignment="1">
      <alignment horizontal="left" vertical="top" wrapText="1"/>
    </xf>
    <xf numFmtId="0" fontId="8" fillId="0" borderId="0" xfId="0" applyFont="1" applyAlignment="1">
      <alignment horizontal="left" wrapText="1"/>
    </xf>
    <xf numFmtId="0" fontId="14" fillId="0" borderId="1" xfId="0" applyFont="1" applyFill="1" applyBorder="1" applyAlignment="1">
      <alignment horizontal="center"/>
    </xf>
    <xf numFmtId="0" fontId="8" fillId="0" borderId="0" xfId="0" applyFont="1" applyAlignment="1">
      <alignment horizontal="left" vertical="center" wrapText="1"/>
    </xf>
    <xf numFmtId="0" fontId="8" fillId="0" borderId="8"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21" fillId="0" borderId="8" xfId="0" applyFont="1" applyBorder="1" applyAlignment="1">
      <alignment horizontal="left" vertical="top" wrapText="1"/>
    </xf>
    <xf numFmtId="0" fontId="21" fillId="0" borderId="10" xfId="0" applyFont="1" applyBorder="1" applyAlignment="1">
      <alignment horizontal="left" vertical="top" wrapText="1"/>
    </xf>
    <xf numFmtId="0" fontId="21" fillId="0" borderId="9" xfId="0" applyFont="1" applyBorder="1" applyAlignment="1">
      <alignment horizontal="left" vertical="top" wrapText="1"/>
    </xf>
    <xf numFmtId="0" fontId="21" fillId="0" borderId="8" xfId="0" applyFont="1" applyBorder="1" applyAlignment="1">
      <alignment horizontal="left" wrapText="1"/>
    </xf>
    <xf numFmtId="0" fontId="21" fillId="0" borderId="10" xfId="0" applyFont="1" applyBorder="1" applyAlignment="1">
      <alignment horizontal="left" wrapText="1"/>
    </xf>
    <xf numFmtId="0" fontId="21" fillId="0" borderId="9" xfId="0" applyFont="1" applyBorder="1" applyAlignment="1">
      <alignment horizontal="left" wrapText="1"/>
    </xf>
    <xf numFmtId="0" fontId="8" fillId="0" borderId="8" xfId="0" applyFont="1" applyBorder="1" applyAlignment="1">
      <alignment horizontal="left" wrapText="1"/>
    </xf>
    <xf numFmtId="0" fontId="8" fillId="0" borderId="10" xfId="0" applyFont="1" applyBorder="1" applyAlignment="1">
      <alignment horizontal="left"/>
    </xf>
    <xf numFmtId="0" fontId="8" fillId="0" borderId="9" xfId="0" applyFont="1" applyBorder="1" applyAlignment="1">
      <alignment horizontal="left"/>
    </xf>
    <xf numFmtId="0" fontId="14" fillId="0" borderId="8" xfId="0" applyFont="1" applyFill="1" applyBorder="1" applyAlignment="1">
      <alignment horizontal="center"/>
    </xf>
    <xf numFmtId="0" fontId="14" fillId="0" borderId="10" xfId="0" applyFont="1" applyFill="1" applyBorder="1" applyAlignment="1">
      <alignment horizontal="center"/>
    </xf>
    <xf numFmtId="0" fontId="14" fillId="0" borderId="9" xfId="0" applyFont="1" applyFill="1" applyBorder="1" applyAlignment="1">
      <alignment horizontal="center"/>
    </xf>
    <xf numFmtId="0" fontId="8" fillId="0" borderId="8"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 xfId="0" applyFont="1" applyBorder="1" applyAlignment="1">
      <alignment horizontal="left" vertical="center" wrapText="1"/>
    </xf>
    <xf numFmtId="3" fontId="8" fillId="0" borderId="8" xfId="0" applyNumberFormat="1" applyFont="1" applyBorder="1" applyAlignment="1">
      <alignment horizontal="left" vertical="center" wrapText="1"/>
    </xf>
    <xf numFmtId="3" fontId="8" fillId="0" borderId="10" xfId="0" applyNumberFormat="1" applyFont="1" applyBorder="1" applyAlignment="1">
      <alignment horizontal="left" vertical="center" wrapText="1"/>
    </xf>
    <xf numFmtId="3" fontId="8" fillId="0" borderId="9" xfId="0" applyNumberFormat="1" applyFont="1" applyBorder="1" applyAlignment="1">
      <alignment horizontal="left" vertical="center" wrapText="1"/>
    </xf>
    <xf numFmtId="0" fontId="9" fillId="0" borderId="8" xfId="0" applyFont="1" applyBorder="1" applyAlignment="1">
      <alignment horizontal="center"/>
    </xf>
    <xf numFmtId="0" fontId="9" fillId="0" borderId="10" xfId="0" applyFont="1" applyBorder="1" applyAlignment="1">
      <alignment horizontal="center"/>
    </xf>
    <xf numFmtId="0" fontId="9" fillId="0" borderId="9" xfId="0" applyFont="1" applyBorder="1" applyAlignment="1">
      <alignment horizontal="center"/>
    </xf>
    <xf numFmtId="0" fontId="14" fillId="0" borderId="7" xfId="0" applyFont="1" applyFill="1" applyBorder="1" applyAlignment="1">
      <alignment horizontal="center"/>
    </xf>
    <xf numFmtId="0" fontId="14" fillId="0" borderId="5" xfId="0" applyFont="1" applyFill="1" applyBorder="1" applyAlignment="1">
      <alignment horizontal="center"/>
    </xf>
    <xf numFmtId="0" fontId="14" fillId="0" borderId="6" xfId="0" applyFont="1" applyFill="1" applyBorder="1" applyAlignment="1">
      <alignment horizontal="center"/>
    </xf>
    <xf numFmtId="0" fontId="14" fillId="0" borderId="11" xfId="0" applyFont="1" applyFill="1" applyBorder="1" applyAlignment="1">
      <alignment horizontal="center"/>
    </xf>
    <xf numFmtId="0" fontId="14" fillId="0" borderId="0" xfId="0" applyFont="1" applyFill="1" applyBorder="1" applyAlignment="1">
      <alignment horizontal="center"/>
    </xf>
    <xf numFmtId="0" fontId="14" fillId="0" borderId="12" xfId="0" applyFont="1" applyFill="1" applyBorder="1" applyAlignment="1">
      <alignment horizontal="center"/>
    </xf>
    <xf numFmtId="49" fontId="14" fillId="0" borderId="11" xfId="0" applyNumberFormat="1" applyFont="1" applyFill="1" applyBorder="1" applyAlignment="1">
      <alignment horizontal="center"/>
    </xf>
    <xf numFmtId="49" fontId="14" fillId="0" borderId="0" xfId="0" applyNumberFormat="1" applyFont="1" applyFill="1" applyBorder="1" applyAlignment="1">
      <alignment horizontal="center"/>
    </xf>
    <xf numFmtId="49" fontId="14" fillId="0" borderId="12" xfId="0" applyNumberFormat="1" applyFont="1" applyFill="1" applyBorder="1" applyAlignment="1">
      <alignment horizontal="center"/>
    </xf>
    <xf numFmtId="0" fontId="16" fillId="0" borderId="8" xfId="0" applyFont="1" applyFill="1" applyBorder="1" applyAlignment="1">
      <alignment horizontal="left" vertical="center" wrapText="1"/>
    </xf>
    <xf numFmtId="0" fontId="16" fillId="0" borderId="10"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16" fillId="0" borderId="1" xfId="0" applyFont="1" applyFill="1" applyBorder="1" applyAlignment="1">
      <alignment horizontal="left" vertical="center" wrapText="1"/>
    </xf>
    <xf numFmtId="0" fontId="16" fillId="0" borderId="1" xfId="0" applyFont="1" applyBorder="1" applyAlignment="1">
      <alignment horizontal="left" vertical="center" wrapText="1"/>
    </xf>
    <xf numFmtId="0" fontId="16" fillId="0" borderId="8" xfId="0" applyFont="1" applyBorder="1" applyAlignment="1">
      <alignment horizontal="left" vertical="center" wrapText="1"/>
    </xf>
    <xf numFmtId="0" fontId="16" fillId="0" borderId="10" xfId="0" applyFont="1" applyBorder="1" applyAlignment="1">
      <alignment horizontal="left" vertical="center" wrapText="1"/>
    </xf>
    <xf numFmtId="0" fontId="16" fillId="0" borderId="9" xfId="0" applyFont="1" applyBorder="1" applyAlignment="1">
      <alignment horizontal="left" vertical="center" wrapText="1"/>
    </xf>
    <xf numFmtId="0" fontId="16" fillId="2" borderId="1" xfId="0" applyFont="1" applyFill="1" applyBorder="1" applyAlignment="1">
      <alignment vertical="center" wrapText="1"/>
    </xf>
    <xf numFmtId="0" fontId="33" fillId="0" borderId="0" xfId="0" applyFont="1" applyAlignment="1">
      <alignment horizontal="center"/>
    </xf>
    <xf numFmtId="0" fontId="34" fillId="0" borderId="1" xfId="0" applyFont="1" applyBorder="1" applyAlignment="1">
      <alignment horizontal="left" vertical="center"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9" xfId="0" applyFont="1" applyBorder="1" applyAlignment="1">
      <alignment horizontal="left" wrapText="1"/>
    </xf>
    <xf numFmtId="0" fontId="14" fillId="0" borderId="1" xfId="0" applyFont="1" applyFill="1" applyBorder="1" applyAlignment="1">
      <alignment horizontal="center" vertical="center"/>
    </xf>
    <xf numFmtId="0" fontId="8" fillId="0" borderId="0" xfId="0" applyFont="1" applyAlignment="1">
      <alignment horizontal="center"/>
    </xf>
    <xf numFmtId="0" fontId="25" fillId="0" borderId="10" xfId="0" applyFont="1" applyBorder="1" applyAlignment="1">
      <alignment horizontal="left" vertical="center"/>
    </xf>
    <xf numFmtId="0" fontId="25" fillId="0" borderId="9" xfId="0" applyFont="1" applyBorder="1" applyAlignment="1">
      <alignment horizontal="left" vertical="center"/>
    </xf>
    <xf numFmtId="3" fontId="8"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14" fillId="5" borderId="7" xfId="0" applyFont="1" applyFill="1" applyBorder="1" applyAlignment="1">
      <alignment horizontal="center"/>
    </xf>
    <xf numFmtId="0" fontId="14" fillId="5" borderId="5" xfId="0" applyFont="1" applyFill="1" applyBorder="1" applyAlignment="1">
      <alignment horizontal="center"/>
    </xf>
    <xf numFmtId="0" fontId="14" fillId="5" borderId="6" xfId="0" applyFont="1" applyFill="1" applyBorder="1" applyAlignment="1">
      <alignment horizontal="center"/>
    </xf>
    <xf numFmtId="0" fontId="16" fillId="0" borderId="0" xfId="0" applyFont="1" applyFill="1" applyAlignment="1">
      <alignment horizontal="left" vertical="top" wrapText="1"/>
    </xf>
    <xf numFmtId="49" fontId="9" fillId="0" borderId="8" xfId="0" applyNumberFormat="1" applyFont="1" applyBorder="1" applyAlignment="1">
      <alignment horizontal="center"/>
    </xf>
    <xf numFmtId="49" fontId="9" fillId="0" borderId="10" xfId="0" applyNumberFormat="1" applyFont="1" applyBorder="1" applyAlignment="1">
      <alignment horizontal="center"/>
    </xf>
    <xf numFmtId="49" fontId="9" fillId="0" borderId="9" xfId="0" applyNumberFormat="1" applyFont="1" applyBorder="1" applyAlignment="1">
      <alignment horizontal="center"/>
    </xf>
  </cellXfs>
  <cellStyles count="3">
    <cellStyle name="Гиперссылка 2" xfId="2"/>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5"/>
  <sheetViews>
    <sheetView topLeftCell="A13" workbookViewId="0">
      <selection activeCell="B44" sqref="B44"/>
    </sheetView>
  </sheetViews>
  <sheetFormatPr defaultRowHeight="15.75"/>
  <cols>
    <col min="1" max="1" width="38.42578125" style="1" customWidth="1"/>
    <col min="2" max="2" width="12.85546875" style="1" customWidth="1"/>
    <col min="3" max="4" width="12.85546875" style="37" customWidth="1"/>
    <col min="5" max="7" width="12.85546875" style="1" customWidth="1"/>
    <col min="8" max="8" width="12.42578125" style="49" customWidth="1"/>
    <col min="9" max="16" width="9.140625" style="49"/>
    <col min="17" max="21" width="9.140625" style="101"/>
  </cols>
  <sheetData>
    <row r="1" spans="1:23">
      <c r="F1" s="205"/>
      <c r="G1" s="205"/>
      <c r="H1" s="205"/>
      <c r="J1" s="117"/>
      <c r="K1" s="117"/>
      <c r="L1" s="117"/>
      <c r="M1" s="117"/>
      <c r="N1" s="117"/>
      <c r="O1" s="117"/>
      <c r="P1" s="117"/>
      <c r="Q1" s="117"/>
    </row>
    <row r="2" spans="1:23" ht="25.5">
      <c r="A2" s="14"/>
      <c r="F2" s="204"/>
      <c r="G2" s="204"/>
      <c r="H2" s="204"/>
      <c r="J2" s="117"/>
      <c r="K2" s="117"/>
      <c r="L2" s="117"/>
      <c r="M2" s="117"/>
      <c r="N2" s="117"/>
      <c r="O2" s="117"/>
      <c r="P2" s="117"/>
      <c r="Q2" s="117"/>
    </row>
    <row r="3" spans="1:23">
      <c r="J3" s="117"/>
      <c r="K3" s="117"/>
      <c r="L3" s="117"/>
      <c r="M3" s="117"/>
      <c r="N3" s="117"/>
      <c r="O3" s="117"/>
      <c r="P3" s="117"/>
      <c r="Q3" s="117"/>
      <c r="R3" s="49"/>
      <c r="S3" s="49"/>
      <c r="T3" s="49"/>
      <c r="U3" s="49"/>
      <c r="V3" s="42"/>
    </row>
    <row r="4" spans="1:23" s="72" customFormat="1">
      <c r="A4" s="1"/>
      <c r="B4" s="1"/>
      <c r="C4" s="37"/>
      <c r="D4" s="37"/>
      <c r="E4" s="1"/>
      <c r="F4" s="1"/>
      <c r="G4" s="1"/>
      <c r="H4" s="49"/>
      <c r="I4" s="49"/>
      <c r="J4" s="117"/>
      <c r="K4" s="117"/>
      <c r="L4" s="117"/>
      <c r="M4" s="117"/>
      <c r="N4" s="117"/>
      <c r="O4" s="117"/>
      <c r="P4" s="117"/>
      <c r="Q4" s="117"/>
      <c r="R4" s="49"/>
      <c r="S4" s="49"/>
      <c r="T4" s="49"/>
      <c r="U4" s="49"/>
      <c r="V4" s="42"/>
    </row>
    <row r="5" spans="1:23" s="72" customFormat="1">
      <c r="A5" s="1"/>
      <c r="B5" s="1"/>
      <c r="C5" s="37"/>
      <c r="D5" s="37"/>
      <c r="E5" s="1"/>
      <c r="F5" s="1"/>
      <c r="G5" s="1"/>
      <c r="H5" s="49"/>
      <c r="I5" s="49"/>
      <c r="J5" s="117"/>
      <c r="K5" s="117"/>
      <c r="L5" s="117"/>
      <c r="M5" s="117"/>
      <c r="N5" s="117"/>
      <c r="O5" s="117"/>
      <c r="P5" s="117"/>
      <c r="Q5" s="117"/>
      <c r="R5" s="49"/>
      <c r="S5" s="49"/>
      <c r="T5" s="49"/>
      <c r="U5" s="49"/>
      <c r="V5" s="42"/>
    </row>
    <row r="6" spans="1:23">
      <c r="C6" s="53"/>
      <c r="D6" s="104"/>
      <c r="E6" s="109"/>
      <c r="F6" s="109"/>
      <c r="G6" s="109"/>
      <c r="J6" s="117"/>
      <c r="K6" s="117"/>
      <c r="L6" s="117"/>
      <c r="M6" s="117"/>
      <c r="N6" s="117"/>
      <c r="O6" s="117"/>
      <c r="P6" s="117"/>
      <c r="Q6" s="117"/>
      <c r="R6" s="49"/>
      <c r="S6" s="49"/>
      <c r="T6" s="49"/>
      <c r="U6" s="49"/>
      <c r="V6" s="42"/>
    </row>
    <row r="7" spans="1:23">
      <c r="J7" s="117"/>
      <c r="K7" s="117"/>
      <c r="L7" s="117"/>
      <c r="M7" s="117"/>
      <c r="N7" s="117"/>
      <c r="O7" s="117"/>
      <c r="P7" s="117"/>
      <c r="Q7" s="117"/>
      <c r="R7" s="49"/>
      <c r="S7" s="49"/>
      <c r="T7" s="49"/>
      <c r="U7" s="49"/>
      <c r="V7" s="42"/>
    </row>
    <row r="8" spans="1:23">
      <c r="B8" s="50"/>
      <c r="C8" s="39"/>
      <c r="D8" s="39"/>
      <c r="E8" s="39"/>
      <c r="F8" s="39"/>
      <c r="G8" s="136"/>
      <c r="H8" s="52"/>
      <c r="Q8" s="49"/>
      <c r="R8" s="49"/>
      <c r="S8" s="49"/>
      <c r="T8" s="49"/>
      <c r="U8" s="49"/>
      <c r="V8" s="42"/>
    </row>
    <row r="9" spans="1:23">
      <c r="B9" s="54"/>
      <c r="C9" s="48"/>
      <c r="D9" s="40"/>
      <c r="E9" s="40"/>
      <c r="F9" s="40"/>
      <c r="G9" s="191"/>
      <c r="Q9" s="49"/>
      <c r="R9" s="49"/>
      <c r="S9" s="49"/>
      <c r="T9" s="49"/>
      <c r="U9" s="49"/>
      <c r="V9" s="42"/>
    </row>
    <row r="10" spans="1:23">
      <c r="A10" s="49"/>
      <c r="B10" s="48"/>
      <c r="C10" s="48"/>
      <c r="D10" s="40"/>
      <c r="E10" s="40"/>
      <c r="F10" s="40"/>
      <c r="G10" s="40"/>
      <c r="H10" s="112"/>
      <c r="Q10" s="49"/>
      <c r="R10" s="49"/>
      <c r="S10" s="49"/>
      <c r="T10" s="49"/>
      <c r="U10" s="49"/>
      <c r="V10" s="42"/>
      <c r="W10" s="42"/>
    </row>
    <row r="11" spans="1:23">
      <c r="A11" s="49"/>
      <c r="B11" s="48"/>
      <c r="C11" s="48"/>
      <c r="D11" s="40"/>
      <c r="E11" s="40"/>
      <c r="F11" s="40"/>
      <c r="G11" s="40"/>
      <c r="H11" s="113"/>
      <c r="I11" s="102"/>
      <c r="J11" s="102"/>
      <c r="K11" s="102"/>
      <c r="Q11" s="49"/>
      <c r="R11" s="49"/>
      <c r="S11" s="49"/>
      <c r="T11" s="49"/>
      <c r="U11" s="112"/>
      <c r="V11" s="114"/>
      <c r="W11" s="42"/>
    </row>
    <row r="12" spans="1:23">
      <c r="A12" s="49"/>
      <c r="B12" s="48"/>
      <c r="C12" s="48"/>
      <c r="D12" s="40"/>
      <c r="E12" s="40"/>
      <c r="F12" s="40"/>
      <c r="G12" s="40"/>
      <c r="H12" s="112"/>
      <c r="J12" s="102"/>
      <c r="K12" s="102"/>
      <c r="Q12" s="49"/>
      <c r="R12" s="49"/>
      <c r="S12" s="49"/>
      <c r="T12" s="49"/>
      <c r="U12" s="112"/>
      <c r="V12" s="114"/>
      <c r="W12" s="42"/>
    </row>
    <row r="13" spans="1:23">
      <c r="A13" s="49"/>
      <c r="B13" s="48"/>
      <c r="C13" s="48"/>
      <c r="D13" s="40"/>
      <c r="E13" s="40"/>
      <c r="F13" s="40"/>
      <c r="G13" s="40"/>
      <c r="H13" s="113"/>
      <c r="I13" s="102"/>
      <c r="J13" s="102"/>
      <c r="K13" s="102"/>
      <c r="Q13" s="49"/>
      <c r="R13" s="49"/>
      <c r="S13" s="49"/>
      <c r="T13" s="49"/>
      <c r="U13" s="112"/>
      <c r="V13" s="114"/>
      <c r="W13" s="42"/>
    </row>
    <row r="14" spans="1:23">
      <c r="A14" s="49"/>
      <c r="B14" s="48"/>
      <c r="C14" s="48"/>
      <c r="D14" s="40"/>
      <c r="E14" s="40"/>
      <c r="F14" s="40"/>
      <c r="G14" s="40"/>
      <c r="H14" s="113"/>
      <c r="I14" s="112"/>
      <c r="Q14" s="49"/>
      <c r="R14" s="49"/>
      <c r="S14" s="49"/>
      <c r="T14" s="49"/>
      <c r="U14" s="112"/>
      <c r="V14" s="114"/>
      <c r="W14" s="42"/>
    </row>
    <row r="15" spans="1:23">
      <c r="A15" s="49"/>
      <c r="B15" s="48"/>
      <c r="C15" s="48"/>
      <c r="D15" s="40"/>
      <c r="E15" s="40"/>
      <c r="F15" s="40"/>
      <c r="G15" s="40"/>
      <c r="H15" s="113"/>
      <c r="I15" s="112"/>
      <c r="Q15" s="49"/>
      <c r="R15" s="49"/>
      <c r="S15" s="49"/>
      <c r="T15" s="49"/>
      <c r="U15" s="112"/>
      <c r="V15" s="114"/>
      <c r="W15" s="42"/>
    </row>
    <row r="16" spans="1:23">
      <c r="A16" s="49"/>
      <c r="B16" s="48"/>
      <c r="C16" s="48"/>
      <c r="D16" s="111"/>
      <c r="E16" s="40"/>
      <c r="F16" s="40"/>
      <c r="G16" s="40"/>
      <c r="H16" s="112"/>
      <c r="I16" s="112"/>
      <c r="Q16" s="49"/>
      <c r="R16" s="49"/>
      <c r="S16" s="49"/>
      <c r="T16" s="49"/>
      <c r="U16" s="112"/>
      <c r="V16" s="114"/>
      <c r="W16" s="42"/>
    </row>
    <row r="17" spans="1:23">
      <c r="E17" s="37"/>
      <c r="F17" s="37"/>
      <c r="H17" s="112"/>
      <c r="I17" s="112"/>
      <c r="Q17" s="49"/>
      <c r="R17" s="49"/>
      <c r="S17" s="49"/>
      <c r="T17" s="49"/>
      <c r="U17" s="112"/>
      <c r="V17" s="114"/>
      <c r="W17" s="42"/>
    </row>
    <row r="18" spans="1:23">
      <c r="B18" s="50"/>
      <c r="C18" s="39"/>
      <c r="D18" s="39"/>
      <c r="E18" s="39"/>
      <c r="F18" s="39"/>
      <c r="G18" s="136"/>
      <c r="H18" s="112"/>
      <c r="P18" s="101"/>
      <c r="R18" s="49"/>
      <c r="S18" s="49"/>
      <c r="T18" s="49"/>
      <c r="U18" s="112"/>
      <c r="V18" s="114"/>
      <c r="W18" s="42"/>
    </row>
    <row r="19" spans="1:23">
      <c r="B19" s="55"/>
      <c r="C19" s="48"/>
      <c r="D19" s="41"/>
      <c r="E19" s="41"/>
      <c r="F19" s="135"/>
      <c r="G19" s="107"/>
      <c r="H19" s="112"/>
      <c r="I19" s="103"/>
      <c r="P19" s="101"/>
      <c r="R19" s="49"/>
      <c r="S19" s="49"/>
      <c r="T19" s="49"/>
      <c r="U19" s="112"/>
      <c r="V19" s="114"/>
      <c r="W19" s="114"/>
    </row>
    <row r="20" spans="1:23">
      <c r="A20" s="49"/>
      <c r="B20" s="48"/>
      <c r="C20" s="48"/>
      <c r="D20" s="40"/>
      <c r="E20" s="40"/>
      <c r="F20" s="40"/>
      <c r="G20" s="40"/>
      <c r="H20" s="113"/>
      <c r="J20" s="102"/>
      <c r="K20" s="102"/>
      <c r="P20" s="101"/>
      <c r="R20" s="49"/>
      <c r="S20" s="49"/>
      <c r="T20" s="49"/>
      <c r="U20" s="112"/>
      <c r="V20" s="114"/>
      <c r="W20" s="99"/>
    </row>
    <row r="21" spans="1:23">
      <c r="A21" s="49"/>
      <c r="B21" s="48"/>
      <c r="C21" s="48"/>
      <c r="D21" s="40"/>
      <c r="E21" s="40"/>
      <c r="F21" s="40"/>
      <c r="G21" s="40"/>
      <c r="H21" s="113"/>
      <c r="J21" s="102"/>
      <c r="K21" s="102"/>
      <c r="P21" s="101"/>
      <c r="Q21" s="49"/>
      <c r="R21" s="49"/>
      <c r="S21" s="49"/>
      <c r="T21" s="49"/>
      <c r="U21" s="112"/>
      <c r="V21" s="114"/>
      <c r="W21" s="99"/>
    </row>
    <row r="22" spans="1:23">
      <c r="A22" s="49"/>
      <c r="B22" s="48"/>
      <c r="C22" s="48"/>
      <c r="D22" s="40"/>
      <c r="E22" s="40"/>
      <c r="F22" s="40"/>
      <c r="G22" s="40"/>
      <c r="H22" s="112"/>
      <c r="P22" s="101"/>
      <c r="R22" s="49"/>
      <c r="S22" s="49"/>
      <c r="T22" s="49"/>
      <c r="U22" s="112"/>
      <c r="V22" s="114"/>
      <c r="W22" s="99"/>
    </row>
    <row r="23" spans="1:23">
      <c r="A23" s="49"/>
      <c r="B23" s="48"/>
      <c r="C23" s="48"/>
      <c r="D23" s="40"/>
      <c r="E23" s="40"/>
      <c r="F23" s="40"/>
      <c r="G23" s="40"/>
      <c r="H23" s="112"/>
      <c r="P23" s="101"/>
      <c r="R23" s="49"/>
      <c r="S23" s="49"/>
      <c r="T23" s="49"/>
      <c r="U23" s="112"/>
      <c r="V23" s="114"/>
      <c r="W23" s="99"/>
    </row>
    <row r="24" spans="1:23">
      <c r="A24" s="49"/>
      <c r="B24" s="48"/>
      <c r="C24" s="48"/>
      <c r="D24" s="40"/>
      <c r="E24" s="40"/>
      <c r="F24" s="40"/>
      <c r="G24" s="40"/>
      <c r="H24" s="112"/>
      <c r="P24" s="101"/>
      <c r="R24" s="103"/>
      <c r="S24" s="103"/>
      <c r="T24" s="49"/>
      <c r="U24" s="112"/>
      <c r="V24" s="114"/>
      <c r="W24" s="99"/>
    </row>
    <row r="25" spans="1:23">
      <c r="A25" s="49"/>
      <c r="B25" s="48"/>
      <c r="C25" s="48"/>
      <c r="D25" s="40"/>
      <c r="E25" s="40"/>
      <c r="F25" s="40"/>
      <c r="G25" s="40"/>
      <c r="H25" s="112"/>
      <c r="P25" s="101"/>
      <c r="R25" s="49"/>
      <c r="S25" s="49"/>
      <c r="T25" s="49"/>
      <c r="U25" s="112"/>
      <c r="V25" s="114"/>
      <c r="W25" s="99"/>
    </row>
    <row r="26" spans="1:23">
      <c r="A26" s="49"/>
      <c r="B26" s="48"/>
      <c r="C26" s="48"/>
      <c r="D26" s="40"/>
      <c r="E26" s="40"/>
      <c r="F26" s="40"/>
      <c r="G26" s="40"/>
      <c r="H26" s="112"/>
      <c r="P26" s="101"/>
      <c r="R26" s="49"/>
      <c r="S26" s="49"/>
      <c r="T26" s="49"/>
      <c r="U26" s="112"/>
      <c r="V26" s="99"/>
      <c r="W26" s="99"/>
    </row>
    <row r="27" spans="1:23">
      <c r="E27" s="37"/>
      <c r="F27" s="37"/>
      <c r="H27" s="112"/>
      <c r="P27" s="101"/>
      <c r="R27" s="49"/>
      <c r="S27" s="49"/>
      <c r="T27" s="49"/>
      <c r="U27" s="123"/>
      <c r="V27" s="99"/>
      <c r="W27" s="99"/>
    </row>
    <row r="28" spans="1:23">
      <c r="B28" s="50"/>
      <c r="C28" s="39"/>
      <c r="D28" s="39"/>
      <c r="E28" s="39"/>
      <c r="F28" s="39"/>
      <c r="G28" s="136"/>
      <c r="H28" s="113"/>
      <c r="I28" s="102"/>
      <c r="J28" s="102"/>
      <c r="K28" s="102"/>
      <c r="Q28" s="49"/>
      <c r="R28" s="49"/>
      <c r="S28" s="49"/>
      <c r="T28" s="49"/>
      <c r="U28" s="123"/>
      <c r="V28" s="99"/>
      <c r="W28" s="99"/>
    </row>
    <row r="29" spans="1:23">
      <c r="B29" s="54"/>
      <c r="C29" s="48"/>
      <c r="D29" s="40"/>
      <c r="E29" s="40"/>
      <c r="F29" s="40"/>
      <c r="G29" s="106"/>
      <c r="H29" s="112"/>
      <c r="Q29" s="49"/>
      <c r="R29" s="49"/>
      <c r="S29" s="49"/>
      <c r="T29" s="49"/>
      <c r="U29" s="123"/>
      <c r="V29" s="99"/>
      <c r="W29" s="99"/>
    </row>
    <row r="30" spans="1:23">
      <c r="A30" s="49"/>
      <c r="B30" s="40"/>
      <c r="C30" s="48"/>
      <c r="D30" s="40"/>
      <c r="E30" s="40"/>
      <c r="F30" s="40"/>
      <c r="G30" s="40"/>
      <c r="H30" s="112"/>
      <c r="Q30" s="49"/>
      <c r="R30" s="49"/>
      <c r="S30" s="49"/>
      <c r="T30" s="128"/>
      <c r="U30" s="128"/>
      <c r="V30" s="129"/>
      <c r="W30" s="129"/>
    </row>
    <row r="31" spans="1:23">
      <c r="A31" s="49"/>
      <c r="B31" s="40"/>
      <c r="C31" s="48"/>
      <c r="D31" s="40"/>
      <c r="E31" s="40"/>
      <c r="F31" s="40"/>
      <c r="G31" s="40"/>
      <c r="H31" s="113"/>
      <c r="J31" s="102"/>
      <c r="K31" s="102"/>
      <c r="Q31" s="49"/>
      <c r="R31" s="103"/>
      <c r="S31" s="103"/>
      <c r="T31" s="128"/>
      <c r="U31" s="128"/>
      <c r="V31" s="129"/>
      <c r="W31" s="129"/>
    </row>
    <row r="32" spans="1:23">
      <c r="A32" s="49"/>
      <c r="B32" s="40"/>
      <c r="C32" s="48"/>
      <c r="D32" s="40"/>
      <c r="E32" s="40"/>
      <c r="F32" s="40"/>
      <c r="G32" s="40"/>
      <c r="H32" s="112"/>
      <c r="J32" s="102"/>
      <c r="K32" s="102"/>
      <c r="Q32" s="49"/>
      <c r="R32" s="49"/>
      <c r="S32" s="49"/>
      <c r="T32" s="128"/>
      <c r="U32" s="128"/>
      <c r="V32" s="129"/>
      <c r="W32" s="129"/>
    </row>
    <row r="33" spans="1:23">
      <c r="A33" s="49"/>
      <c r="B33" s="40"/>
      <c r="C33" s="48"/>
      <c r="D33" s="40"/>
      <c r="E33" s="40"/>
      <c r="F33" s="40"/>
      <c r="G33" s="40"/>
      <c r="H33" s="113"/>
      <c r="I33" s="102"/>
      <c r="J33" s="102"/>
      <c r="K33" s="102"/>
      <c r="Q33" s="49"/>
      <c r="R33" s="49"/>
      <c r="S33" s="49"/>
      <c r="T33" s="128"/>
      <c r="U33" s="128"/>
      <c r="V33" s="129"/>
      <c r="W33" s="129"/>
    </row>
    <row r="34" spans="1:23">
      <c r="A34" s="49"/>
      <c r="B34" s="40"/>
      <c r="C34" s="48"/>
      <c r="D34" s="40"/>
      <c r="E34" s="40"/>
      <c r="F34" s="40"/>
      <c r="G34" s="40"/>
      <c r="H34" s="112"/>
      <c r="Q34" s="49"/>
      <c r="R34" s="49"/>
      <c r="S34" s="49"/>
      <c r="T34" s="128"/>
      <c r="U34" s="128"/>
      <c r="V34" s="129"/>
      <c r="W34" s="129"/>
    </row>
    <row r="35" spans="1:23">
      <c r="C35" s="38"/>
      <c r="F35" s="37"/>
      <c r="H35" s="131"/>
      <c r="Q35" s="49"/>
      <c r="R35" s="49"/>
      <c r="S35" s="49"/>
      <c r="T35" s="128"/>
      <c r="U35" s="128"/>
      <c r="V35" s="129"/>
      <c r="W35" s="129"/>
    </row>
    <row r="36" spans="1:23">
      <c r="B36" s="56"/>
      <c r="C36" s="51"/>
      <c r="D36" s="51"/>
      <c r="E36" s="45"/>
      <c r="F36" s="45"/>
      <c r="G36" s="45"/>
      <c r="P36" s="101"/>
      <c r="T36" s="130"/>
      <c r="U36" s="130"/>
      <c r="V36" s="129"/>
      <c r="W36" s="129"/>
    </row>
    <row r="37" spans="1:23">
      <c r="B37" s="15"/>
      <c r="C37" s="41"/>
      <c r="D37" s="41"/>
      <c r="E37" s="15"/>
      <c r="F37" s="15"/>
      <c r="G37" s="15"/>
      <c r="P37" s="101"/>
      <c r="T37" s="130"/>
      <c r="U37" s="130"/>
      <c r="V37" s="129"/>
      <c r="W37" s="129"/>
    </row>
    <row r="38" spans="1:23">
      <c r="A38" s="49"/>
      <c r="B38" s="45"/>
      <c r="C38" s="45"/>
      <c r="D38" s="51"/>
      <c r="E38" s="45"/>
      <c r="F38" s="45"/>
      <c r="G38" s="45"/>
      <c r="P38" s="101"/>
    </row>
    <row r="39" spans="1:23">
      <c r="B39" s="15"/>
      <c r="C39" s="41"/>
      <c r="D39" s="41"/>
      <c r="E39" s="41"/>
      <c r="F39" s="41"/>
      <c r="G39" s="135"/>
      <c r="P39" s="101"/>
    </row>
    <row r="40" spans="1:23">
      <c r="A40" s="49"/>
      <c r="B40" s="45"/>
      <c r="C40" s="51"/>
      <c r="D40" s="51"/>
      <c r="E40" s="51"/>
      <c r="F40" s="110"/>
      <c r="G40" s="110"/>
      <c r="P40" s="101"/>
    </row>
    <row r="41" spans="1:23">
      <c r="P41" s="101"/>
    </row>
    <row r="42" spans="1:23">
      <c r="J42" s="37"/>
      <c r="P42" s="101"/>
    </row>
    <row r="43" spans="1:23">
      <c r="P43" s="101"/>
    </row>
    <row r="44" spans="1:23">
      <c r="D44" s="41"/>
      <c r="E44" s="206" t="s">
        <v>124</v>
      </c>
      <c r="F44" s="206"/>
      <c r="G44" s="143"/>
    </row>
    <row r="45" spans="1:23">
      <c r="C45" s="105"/>
      <c r="D45" s="134"/>
      <c r="E45" s="133" t="s">
        <v>105</v>
      </c>
      <c r="F45" s="135">
        <f>F21+F22+F31+F33</f>
        <v>0</v>
      </c>
      <c r="G45" s="135">
        <f>G21+G22+G31+G33</f>
        <v>0</v>
      </c>
    </row>
    <row r="46" spans="1:23">
      <c r="C46" s="38"/>
      <c r="D46" s="135"/>
      <c r="E46" s="134" t="s">
        <v>104</v>
      </c>
      <c r="F46" s="135">
        <f>F11+F13+F14+F15+F32+F34+F30</f>
        <v>0</v>
      </c>
      <c r="G46" s="135">
        <f>G11+G13+G14+G15+G32+G34+G30</f>
        <v>0</v>
      </c>
    </row>
    <row r="47" spans="1:23">
      <c r="F47" s="48">
        <f>SUM(F45:F46)</f>
        <v>0</v>
      </c>
      <c r="G47" s="196">
        <f>SUM(G45:G46)</f>
        <v>0</v>
      </c>
    </row>
    <row r="50" spans="5:5">
      <c r="E50" s="116"/>
    </row>
    <row r="67" spans="1:1" ht="18.75">
      <c r="A67" s="16"/>
    </row>
    <row r="68" spans="1:1" ht="18.75">
      <c r="A68" s="16"/>
    </row>
    <row r="69" spans="1:1" ht="18.75">
      <c r="A69" s="16"/>
    </row>
    <row r="70" spans="1:1" ht="18.75">
      <c r="A70" s="16"/>
    </row>
    <row r="71" spans="1:1" ht="18.75">
      <c r="A71" s="16"/>
    </row>
    <row r="72" spans="1:1" ht="18.75">
      <c r="A72" s="16"/>
    </row>
    <row r="73" spans="1:1" ht="18.75">
      <c r="A73" s="16"/>
    </row>
    <row r="74" spans="1:1" ht="18.75">
      <c r="A74" s="16"/>
    </row>
    <row r="75" spans="1:1" ht="18.75">
      <c r="A75" s="16"/>
    </row>
    <row r="76" spans="1:1" ht="18.75">
      <c r="A76" s="16"/>
    </row>
    <row r="82" spans="1:2" ht="15.75" customHeight="1">
      <c r="A82" s="34"/>
    </row>
    <row r="95" spans="1:2">
      <c r="B95" s="46"/>
    </row>
  </sheetData>
  <mergeCells count="3">
    <mergeCell ref="F2:H2"/>
    <mergeCell ref="F1:H1"/>
    <mergeCell ref="E44:F44"/>
  </mergeCells>
  <printOptions horizontalCentered="1"/>
  <pageMargins left="0.19685039370078741" right="0.19685039370078741" top="0.39370078740157483" bottom="0.39370078740157483" header="0" footer="0"/>
  <pageSetup paperSize="9" scale="60" orientation="landscape" horizontalDpi="720" verticalDpi="72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topLeftCell="A40" workbookViewId="0">
      <selection activeCell="B15" sqref="B15:B19"/>
    </sheetView>
  </sheetViews>
  <sheetFormatPr defaultRowHeight="18.75"/>
  <cols>
    <col min="1" max="1" width="4.28515625" style="9" customWidth="1"/>
    <col min="2" max="2" width="42.85546875" style="3" customWidth="1"/>
    <col min="3" max="3" width="42.85546875" style="12" customWidth="1"/>
    <col min="4" max="4" width="14.28515625" style="171" customWidth="1"/>
    <col min="5" max="5" width="14.28515625" style="169" customWidth="1"/>
    <col min="6" max="6" width="14.28515625" style="171" customWidth="1"/>
    <col min="7" max="7" width="24.5703125" style="3" customWidth="1"/>
    <col min="8" max="8" width="9.140625" style="8"/>
    <col min="9" max="11" width="9.140625" style="4"/>
  </cols>
  <sheetData>
    <row r="1" spans="1:16" ht="16.5" customHeight="1">
      <c r="A1" s="10"/>
      <c r="B1" s="7" t="s">
        <v>178</v>
      </c>
      <c r="C1" s="11"/>
      <c r="D1" s="168" t="s">
        <v>34</v>
      </c>
      <c r="F1" s="168"/>
    </row>
    <row r="2" spans="1:16" ht="16.5" customHeight="1">
      <c r="A2" s="10"/>
      <c r="B2" s="7"/>
      <c r="C2" s="11"/>
      <c r="D2" s="168" t="s">
        <v>35</v>
      </c>
      <c r="F2" s="168"/>
    </row>
    <row r="3" spans="1:16" ht="16.5" customHeight="1">
      <c r="A3" s="10"/>
      <c r="B3" s="7"/>
      <c r="C3" s="11"/>
      <c r="D3" s="168" t="s">
        <v>31</v>
      </c>
      <c r="F3" s="168"/>
    </row>
    <row r="4" spans="1:16" ht="16.5" customHeight="1">
      <c r="A4" s="10"/>
      <c r="B4" s="7"/>
      <c r="C4" s="11"/>
      <c r="D4" s="168" t="s">
        <v>64</v>
      </c>
      <c r="F4" s="168"/>
      <c r="H4" s="127"/>
      <c r="I4" s="127"/>
      <c r="J4" s="127"/>
      <c r="K4" s="127"/>
      <c r="L4" s="127"/>
      <c r="M4" s="127"/>
      <c r="N4" s="127"/>
      <c r="O4" s="127"/>
      <c r="P4" s="127"/>
    </row>
    <row r="5" spans="1:16" ht="16.5" customHeight="1">
      <c r="A5" s="10"/>
      <c r="B5" s="7"/>
      <c r="C5" s="11"/>
      <c r="D5" s="168"/>
      <c r="E5" s="170"/>
      <c r="F5" s="168"/>
      <c r="H5" s="127"/>
      <c r="I5" s="127"/>
      <c r="J5" s="127"/>
      <c r="K5" s="127"/>
      <c r="L5" s="127"/>
      <c r="M5" s="127"/>
      <c r="N5" s="127"/>
      <c r="O5" s="127"/>
      <c r="P5" s="127"/>
    </row>
    <row r="6" spans="1:16" ht="16.5" customHeight="1">
      <c r="A6" s="217" t="s">
        <v>23</v>
      </c>
      <c r="B6" s="217"/>
      <c r="C6" s="217"/>
      <c r="D6" s="217"/>
      <c r="E6" s="217"/>
      <c r="F6" s="217"/>
      <c r="H6" s="127"/>
      <c r="I6" s="127"/>
      <c r="J6" s="127"/>
      <c r="K6" s="127"/>
      <c r="L6" s="127"/>
      <c r="M6" s="127"/>
      <c r="N6" s="127"/>
      <c r="O6" s="127"/>
      <c r="P6" s="127"/>
    </row>
    <row r="7" spans="1:16" ht="16.5" customHeight="1">
      <c r="A7" s="220" t="s">
        <v>65</v>
      </c>
      <c r="B7" s="220"/>
      <c r="C7" s="220"/>
      <c r="D7" s="220"/>
      <c r="E7" s="220"/>
      <c r="F7" s="220"/>
      <c r="H7" s="127"/>
      <c r="I7" s="127"/>
      <c r="J7" s="127"/>
      <c r="K7" s="127"/>
      <c r="L7" s="127"/>
      <c r="M7" s="127"/>
      <c r="N7" s="127"/>
      <c r="O7" s="127"/>
      <c r="P7" s="127"/>
    </row>
    <row r="8" spans="1:16">
      <c r="A8" s="218" t="s">
        <v>22</v>
      </c>
      <c r="B8" s="218"/>
      <c r="C8" s="218"/>
      <c r="D8" s="218"/>
      <c r="E8" s="218"/>
      <c r="F8" s="218"/>
      <c r="H8" s="127"/>
      <c r="I8" s="127"/>
      <c r="J8" s="127"/>
      <c r="K8" s="127"/>
      <c r="L8" s="127"/>
      <c r="M8" s="127"/>
      <c r="N8" s="127"/>
      <c r="O8" s="127"/>
      <c r="P8" s="127"/>
    </row>
    <row r="9" spans="1:16" ht="7.5" customHeight="1">
      <c r="A9" s="221"/>
      <c r="B9" s="221"/>
      <c r="C9" s="221"/>
      <c r="D9" s="221"/>
      <c r="E9" s="221"/>
      <c r="H9" s="127"/>
      <c r="I9" s="127"/>
      <c r="J9" s="127"/>
      <c r="K9" s="127"/>
      <c r="L9" s="127"/>
      <c r="M9" s="127"/>
      <c r="N9" s="127"/>
      <c r="O9" s="127"/>
      <c r="P9" s="127"/>
    </row>
    <row r="10" spans="1:16" ht="26.25" customHeight="1">
      <c r="A10" s="159" t="s">
        <v>1</v>
      </c>
      <c r="B10" s="159" t="s">
        <v>153</v>
      </c>
      <c r="C10" s="159" t="s">
        <v>17</v>
      </c>
      <c r="D10" s="35" t="s">
        <v>154</v>
      </c>
      <c r="E10" s="36" t="s">
        <v>15</v>
      </c>
      <c r="F10" s="172" t="s">
        <v>16</v>
      </c>
      <c r="G10" s="2"/>
      <c r="H10" s="127"/>
      <c r="I10" s="127"/>
      <c r="J10" s="127"/>
      <c r="K10" s="127"/>
      <c r="L10" s="127"/>
      <c r="M10" s="127"/>
      <c r="N10" s="127"/>
      <c r="O10" s="127"/>
      <c r="P10" s="127"/>
    </row>
    <row r="11" spans="1:16" ht="93" customHeight="1">
      <c r="A11" s="207" t="s">
        <v>2</v>
      </c>
      <c r="B11" s="222" t="s">
        <v>18</v>
      </c>
      <c r="C11" s="160" t="s">
        <v>40</v>
      </c>
      <c r="D11" s="173" t="s">
        <v>33</v>
      </c>
      <c r="E11" s="174" t="s">
        <v>33</v>
      </c>
      <c r="F11" s="173" t="s">
        <v>33</v>
      </c>
      <c r="H11" s="127"/>
      <c r="I11" s="127"/>
      <c r="J11" s="127"/>
      <c r="K11" s="127"/>
      <c r="L11" s="127"/>
      <c r="M11" s="127"/>
      <c r="N11" s="127"/>
      <c r="O11" s="127"/>
      <c r="P11" s="127"/>
    </row>
    <row r="12" spans="1:16" ht="101.25" customHeight="1">
      <c r="A12" s="207"/>
      <c r="B12" s="223"/>
      <c r="C12" s="160" t="s">
        <v>19</v>
      </c>
      <c r="D12" s="175" t="s">
        <v>33</v>
      </c>
      <c r="E12" s="176" t="s">
        <v>33</v>
      </c>
      <c r="F12" s="175" t="s">
        <v>33</v>
      </c>
    </row>
    <row r="13" spans="1:16" ht="16.5" customHeight="1">
      <c r="A13" s="161"/>
      <c r="B13" s="31"/>
      <c r="C13" s="162"/>
      <c r="D13" s="215" t="s">
        <v>25</v>
      </c>
      <c r="E13" s="216"/>
      <c r="F13" s="177">
        <f>SUM(F11:F12)</f>
        <v>0</v>
      </c>
    </row>
    <row r="14" spans="1:16" ht="16.5" customHeight="1">
      <c r="A14" s="161"/>
      <c r="B14" s="163"/>
      <c r="C14" s="162"/>
      <c r="D14" s="178"/>
      <c r="E14" s="179"/>
      <c r="F14" s="180"/>
      <c r="H14"/>
      <c r="I14"/>
      <c r="J14"/>
      <c r="K14"/>
    </row>
    <row r="15" spans="1:16" ht="26.25" customHeight="1">
      <c r="A15" s="207" t="s">
        <v>3</v>
      </c>
      <c r="B15" s="219" t="s">
        <v>20</v>
      </c>
      <c r="C15" s="160" t="s">
        <v>159</v>
      </c>
      <c r="D15" s="181">
        <v>1350</v>
      </c>
      <c r="E15" s="182">
        <v>900</v>
      </c>
      <c r="F15" s="182">
        <v>900</v>
      </c>
      <c r="H15"/>
      <c r="I15"/>
      <c r="J15"/>
      <c r="K15"/>
    </row>
    <row r="16" spans="1:16" ht="26.25" customHeight="1">
      <c r="A16" s="207"/>
      <c r="B16" s="219"/>
      <c r="C16" s="160" t="s">
        <v>24</v>
      </c>
      <c r="D16" s="183" t="s">
        <v>33</v>
      </c>
      <c r="E16" s="173" t="s">
        <v>33</v>
      </c>
      <c r="F16" s="173" t="s">
        <v>33</v>
      </c>
    </row>
    <row r="17" spans="1:15" ht="26.25" customHeight="1">
      <c r="A17" s="207"/>
      <c r="B17" s="219"/>
      <c r="C17" s="160" t="s">
        <v>160</v>
      </c>
      <c r="D17" s="181">
        <v>2100</v>
      </c>
      <c r="E17" s="182">
        <v>2000</v>
      </c>
      <c r="F17" s="182">
        <v>2000</v>
      </c>
    </row>
    <row r="18" spans="1:15" ht="26.25" customHeight="1">
      <c r="A18" s="207"/>
      <c r="B18" s="219"/>
      <c r="C18" s="160" t="s">
        <v>161</v>
      </c>
      <c r="D18" s="183">
        <v>1240</v>
      </c>
      <c r="E18" s="182">
        <v>422.4</v>
      </c>
      <c r="F18" s="182">
        <v>422.4</v>
      </c>
    </row>
    <row r="19" spans="1:15" ht="26.25" customHeight="1">
      <c r="A19" s="207"/>
      <c r="B19" s="219"/>
      <c r="C19" s="160" t="s">
        <v>162</v>
      </c>
      <c r="D19" s="181">
        <v>290</v>
      </c>
      <c r="E19" s="182">
        <v>730</v>
      </c>
      <c r="F19" s="182">
        <v>730</v>
      </c>
    </row>
    <row r="20" spans="1:15" ht="16.5" customHeight="1">
      <c r="A20" s="161"/>
      <c r="B20" s="163"/>
      <c r="C20" s="33"/>
      <c r="D20" s="215" t="s">
        <v>26</v>
      </c>
      <c r="E20" s="216"/>
      <c r="F20" s="177">
        <f>SUM(F15:F19)</f>
        <v>4052.4</v>
      </c>
      <c r="J20" s="13"/>
      <c r="K20" s="13"/>
      <c r="L20" s="13"/>
      <c r="M20" s="13"/>
      <c r="N20" s="13"/>
      <c r="O20" s="13"/>
    </row>
    <row r="21" spans="1:15" ht="16.5" customHeight="1">
      <c r="A21" s="161"/>
      <c r="B21" s="31"/>
      <c r="C21" s="33"/>
      <c r="D21" s="178"/>
      <c r="E21" s="180"/>
      <c r="F21" s="180"/>
      <c r="J21" s="13"/>
      <c r="K21" s="13"/>
      <c r="L21" s="13"/>
      <c r="M21" s="13"/>
      <c r="N21" s="13"/>
      <c r="O21" s="13"/>
    </row>
    <row r="22" spans="1:15" ht="26.25" customHeight="1">
      <c r="A22" s="207" t="s">
        <v>4</v>
      </c>
      <c r="B22" s="211" t="s">
        <v>5</v>
      </c>
      <c r="C22" s="160" t="s">
        <v>6</v>
      </c>
      <c r="D22" s="173" t="s">
        <v>33</v>
      </c>
      <c r="E22" s="174" t="s">
        <v>33</v>
      </c>
      <c r="F22" s="173" t="s">
        <v>33</v>
      </c>
    </row>
    <row r="23" spans="1:15" ht="26.25" customHeight="1">
      <c r="A23" s="207"/>
      <c r="B23" s="212"/>
      <c r="C23" s="160" t="s">
        <v>7</v>
      </c>
      <c r="D23" s="173" t="s">
        <v>33</v>
      </c>
      <c r="E23" s="174" t="s">
        <v>33</v>
      </c>
      <c r="F23" s="173" t="s">
        <v>33</v>
      </c>
    </row>
    <row r="24" spans="1:15" ht="26.25" customHeight="1">
      <c r="A24" s="207"/>
      <c r="B24" s="213"/>
      <c r="C24" s="160" t="s">
        <v>165</v>
      </c>
      <c r="D24" s="173" t="s">
        <v>130</v>
      </c>
      <c r="E24" s="184">
        <v>250</v>
      </c>
      <c r="F24" s="182">
        <v>250</v>
      </c>
    </row>
    <row r="25" spans="1:15" ht="16.5" customHeight="1">
      <c r="A25" s="161"/>
      <c r="B25" s="163"/>
      <c r="C25" s="162"/>
      <c r="D25" s="215" t="s">
        <v>27</v>
      </c>
      <c r="E25" s="216"/>
      <c r="F25" s="177">
        <f>SUM(F22:F24)</f>
        <v>250</v>
      </c>
    </row>
    <row r="26" spans="1:15" ht="15" customHeight="1">
      <c r="A26" s="161"/>
      <c r="B26" s="163"/>
      <c r="C26" s="162"/>
      <c r="D26" s="178"/>
      <c r="E26" s="179"/>
      <c r="F26" s="180"/>
    </row>
    <row r="27" spans="1:15" ht="30" customHeight="1">
      <c r="A27" s="207" t="s">
        <v>8</v>
      </c>
      <c r="B27" s="208" t="s">
        <v>21</v>
      </c>
      <c r="C27" s="160" t="s">
        <v>9</v>
      </c>
      <c r="D27" s="173" t="s">
        <v>33</v>
      </c>
      <c r="E27" s="174" t="s">
        <v>33</v>
      </c>
      <c r="F27" s="173" t="s">
        <v>33</v>
      </c>
    </row>
    <row r="28" spans="1:15" ht="30" customHeight="1">
      <c r="A28" s="207"/>
      <c r="B28" s="209"/>
      <c r="C28" s="160" t="s">
        <v>152</v>
      </c>
      <c r="D28" s="173" t="s">
        <v>33</v>
      </c>
      <c r="E28" s="174" t="s">
        <v>33</v>
      </c>
      <c r="F28" s="173" t="s">
        <v>33</v>
      </c>
      <c r="G28"/>
      <c r="H28"/>
      <c r="I28"/>
      <c r="J28"/>
      <c r="K28"/>
    </row>
    <row r="29" spans="1:15" ht="108" customHeight="1">
      <c r="A29" s="207"/>
      <c r="B29" s="210"/>
      <c r="C29" s="160" t="s">
        <v>41</v>
      </c>
      <c r="D29" s="173" t="s">
        <v>33</v>
      </c>
      <c r="E29" s="173" t="s">
        <v>33</v>
      </c>
      <c r="F29" s="173" t="s">
        <v>33</v>
      </c>
      <c r="G29"/>
      <c r="H29"/>
      <c r="I29"/>
      <c r="J29"/>
      <c r="K29"/>
    </row>
    <row r="30" spans="1:15" ht="16.5" customHeight="1">
      <c r="A30" s="161"/>
      <c r="B30" s="163"/>
      <c r="C30" s="162"/>
      <c r="D30" s="215" t="s">
        <v>28</v>
      </c>
      <c r="E30" s="216"/>
      <c r="F30" s="177">
        <f>SUM(F27:F29)</f>
        <v>0</v>
      </c>
      <c r="G30"/>
      <c r="H30"/>
      <c r="I30"/>
      <c r="J30"/>
      <c r="K30"/>
    </row>
    <row r="31" spans="1:15" ht="15" customHeight="1">
      <c r="A31" s="161"/>
      <c r="B31" s="163"/>
      <c r="C31" s="162"/>
      <c r="D31" s="178"/>
      <c r="E31" s="179"/>
      <c r="F31" s="180"/>
      <c r="G31"/>
      <c r="H31"/>
      <c r="I31"/>
      <c r="J31"/>
      <c r="K31"/>
    </row>
    <row r="32" spans="1:15" ht="64.5" customHeight="1">
      <c r="A32" s="207" t="s">
        <v>10</v>
      </c>
      <c r="B32" s="211" t="s">
        <v>11</v>
      </c>
      <c r="C32" s="160" t="s">
        <v>164</v>
      </c>
      <c r="D32" s="181">
        <v>10550</v>
      </c>
      <c r="E32" s="185" t="s">
        <v>170</v>
      </c>
      <c r="F32" s="182">
        <f>1700+500+900+4100+500</f>
        <v>7700</v>
      </c>
      <c r="G32"/>
      <c r="H32"/>
      <c r="I32"/>
      <c r="J32"/>
      <c r="K32"/>
    </row>
    <row r="33" spans="1:16" ht="26.25" customHeight="1">
      <c r="A33" s="207"/>
      <c r="B33" s="212"/>
      <c r="C33" s="160" t="s">
        <v>12</v>
      </c>
      <c r="D33" s="183" t="s">
        <v>33</v>
      </c>
      <c r="E33" s="174" t="s">
        <v>33</v>
      </c>
      <c r="F33" s="173" t="s">
        <v>33</v>
      </c>
      <c r="G33"/>
      <c r="H33"/>
      <c r="I33"/>
      <c r="J33"/>
      <c r="K33"/>
    </row>
    <row r="34" spans="1:16" ht="36.75" customHeight="1">
      <c r="A34" s="207"/>
      <c r="B34" s="213"/>
      <c r="C34" s="160" t="s">
        <v>163</v>
      </c>
      <c r="D34" s="181">
        <v>2800</v>
      </c>
      <c r="E34" s="184">
        <v>1300</v>
      </c>
      <c r="F34" s="182">
        <v>1300</v>
      </c>
      <c r="G34"/>
      <c r="H34" s="190"/>
      <c r="I34" s="190"/>
      <c r="J34" s="190"/>
      <c r="K34" s="190"/>
      <c r="L34" s="190"/>
      <c r="M34" s="190"/>
      <c r="N34" s="190"/>
      <c r="O34" s="190"/>
      <c r="P34" s="190"/>
    </row>
    <row r="35" spans="1:16" ht="16.5" customHeight="1">
      <c r="A35" s="161"/>
      <c r="B35" s="163"/>
      <c r="C35" s="162"/>
      <c r="D35" s="215" t="s">
        <v>29</v>
      </c>
      <c r="E35" s="216"/>
      <c r="F35" s="177">
        <f>SUM(F32:F34)</f>
        <v>9000</v>
      </c>
      <c r="H35" s="190"/>
      <c r="I35" s="190"/>
      <c r="J35" s="190"/>
      <c r="K35" s="190"/>
      <c r="L35" s="190"/>
      <c r="M35" s="190"/>
      <c r="N35" s="190"/>
      <c r="O35" s="190"/>
      <c r="P35" s="190"/>
    </row>
    <row r="36" spans="1:16" ht="16.5" customHeight="1">
      <c r="A36" s="161"/>
      <c r="B36" s="163"/>
      <c r="C36" s="162"/>
      <c r="D36" s="178"/>
      <c r="E36" s="179"/>
      <c r="F36" s="180"/>
      <c r="H36" s="190"/>
      <c r="I36" s="190"/>
      <c r="J36" s="190"/>
      <c r="K36" s="190"/>
      <c r="L36" s="190"/>
      <c r="M36" s="190"/>
      <c r="N36" s="190"/>
      <c r="O36" s="190"/>
      <c r="P36" s="190"/>
    </row>
    <row r="37" spans="1:16" ht="49.5" customHeight="1">
      <c r="A37" s="164" t="s">
        <v>13</v>
      </c>
      <c r="B37" s="165" t="s">
        <v>14</v>
      </c>
      <c r="C37" s="166"/>
      <c r="D37" s="173" t="s">
        <v>33</v>
      </c>
      <c r="E37" s="174" t="s">
        <v>33</v>
      </c>
      <c r="F37" s="173" t="s">
        <v>33</v>
      </c>
      <c r="H37" s="190"/>
      <c r="I37" s="190"/>
      <c r="J37" s="190"/>
      <c r="K37" s="190"/>
      <c r="L37" s="190"/>
      <c r="M37" s="190"/>
      <c r="N37" s="190"/>
      <c r="O37" s="190"/>
      <c r="P37" s="190"/>
    </row>
    <row r="38" spans="1:16">
      <c r="A38" s="161"/>
      <c r="B38" s="163"/>
      <c r="C38" s="162"/>
      <c r="D38" s="215" t="s">
        <v>30</v>
      </c>
      <c r="E38" s="216"/>
      <c r="F38" s="177">
        <f>SUM(F36:F37)</f>
        <v>0</v>
      </c>
      <c r="H38" s="190"/>
      <c r="I38" s="190"/>
      <c r="J38" s="190"/>
      <c r="K38" s="190"/>
      <c r="L38" s="190"/>
      <c r="M38" s="190"/>
      <c r="N38" s="190"/>
      <c r="O38" s="190"/>
      <c r="P38" s="190"/>
    </row>
    <row r="39" spans="1:16">
      <c r="A39" s="161"/>
      <c r="B39" s="163"/>
      <c r="C39" s="214" t="s">
        <v>32</v>
      </c>
      <c r="D39" s="214"/>
      <c r="E39" s="214"/>
      <c r="F39" s="186">
        <f>F13+F20+F25+F30+F35+F38</f>
        <v>13302.4</v>
      </c>
      <c r="H39" s="190"/>
      <c r="I39" s="190"/>
      <c r="J39" s="190"/>
      <c r="K39" s="190"/>
      <c r="L39" s="190"/>
      <c r="M39" s="190"/>
      <c r="N39" s="190"/>
      <c r="O39" s="190"/>
      <c r="P39" s="190"/>
    </row>
    <row r="40" spans="1:16">
      <c r="A40" s="161"/>
      <c r="B40" s="31"/>
      <c r="H40" s="190"/>
      <c r="I40" s="190"/>
      <c r="J40" s="190"/>
      <c r="K40" s="190"/>
      <c r="L40" s="190"/>
      <c r="M40" s="190"/>
      <c r="N40" s="190"/>
      <c r="O40" s="190"/>
      <c r="P40" s="190"/>
    </row>
    <row r="41" spans="1:16">
      <c r="A41" s="167"/>
      <c r="B41" s="31"/>
      <c r="C41" s="32"/>
      <c r="D41" s="187"/>
      <c r="E41" s="187"/>
      <c r="F41" s="187"/>
      <c r="H41" s="190"/>
      <c r="I41" s="190"/>
      <c r="J41" s="190"/>
      <c r="K41" s="190"/>
      <c r="L41" s="190"/>
      <c r="M41" s="190"/>
      <c r="N41" s="190"/>
      <c r="O41" s="190"/>
      <c r="P41" s="190"/>
    </row>
    <row r="42" spans="1:16">
      <c r="A42" s="167"/>
      <c r="B42" s="31"/>
      <c r="C42" s="32"/>
      <c r="D42" s="187"/>
      <c r="E42" s="187"/>
      <c r="F42" s="187"/>
      <c r="H42" s="190"/>
      <c r="I42" s="190"/>
      <c r="J42" s="190"/>
      <c r="K42" s="190"/>
      <c r="L42" s="190"/>
      <c r="M42" s="190"/>
      <c r="N42" s="190"/>
      <c r="O42" s="190"/>
      <c r="P42" s="190"/>
    </row>
    <row r="43" spans="1:16">
      <c r="A43" s="167"/>
      <c r="B43" s="31"/>
      <c r="C43" s="32"/>
      <c r="D43" s="187"/>
      <c r="E43" s="187"/>
      <c r="F43" s="187"/>
      <c r="H43" s="190"/>
      <c r="I43" s="190"/>
      <c r="J43" s="190"/>
      <c r="K43" s="190"/>
      <c r="L43" s="190"/>
      <c r="M43" s="190"/>
      <c r="N43" s="190"/>
      <c r="O43" s="190"/>
      <c r="P43" s="190"/>
    </row>
    <row r="44" spans="1:16">
      <c r="A44" s="167"/>
      <c r="B44" s="31"/>
      <c r="C44" s="32"/>
      <c r="D44" s="188"/>
      <c r="E44" s="189"/>
      <c r="F44" s="188"/>
      <c r="H44" s="190"/>
      <c r="I44" s="190"/>
      <c r="J44" s="190"/>
      <c r="K44" s="190"/>
      <c r="L44" s="190"/>
      <c r="M44" s="190"/>
      <c r="N44" s="190"/>
      <c r="O44" s="190"/>
      <c r="P44" s="190"/>
    </row>
    <row r="45" spans="1:16">
      <c r="A45" s="167"/>
      <c r="B45" s="31"/>
      <c r="C45" s="32"/>
      <c r="D45" s="188"/>
      <c r="E45" s="189"/>
      <c r="F45" s="188"/>
      <c r="H45" s="190"/>
      <c r="I45" s="190"/>
      <c r="J45" s="190"/>
      <c r="K45" s="190"/>
      <c r="L45" s="190"/>
      <c r="M45" s="190"/>
      <c r="N45" s="190"/>
      <c r="O45" s="190"/>
      <c r="P45" s="190"/>
    </row>
    <row r="46" spans="1:16">
      <c r="C46" s="33"/>
      <c r="D46" s="188"/>
      <c r="H46" s="190"/>
      <c r="I46" s="190"/>
      <c r="J46" s="190"/>
      <c r="K46" s="190"/>
      <c r="L46" s="190"/>
      <c r="M46" s="190"/>
      <c r="N46" s="190"/>
      <c r="O46" s="190"/>
      <c r="P46" s="190"/>
    </row>
    <row r="47" spans="1:16">
      <c r="C47" s="33"/>
      <c r="D47" s="188"/>
    </row>
    <row r="48" spans="1:16">
      <c r="C48" s="33"/>
      <c r="D48" s="188"/>
    </row>
    <row r="49" spans="1:4">
      <c r="C49" s="33"/>
      <c r="D49" s="188"/>
    </row>
    <row r="50" spans="1:4">
      <c r="B50" s="31"/>
      <c r="C50" s="33"/>
      <c r="D50" s="188"/>
    </row>
    <row r="52" spans="1:4">
      <c r="A52" s="31"/>
    </row>
    <row r="53" spans="1:4">
      <c r="A53" s="31"/>
    </row>
    <row r="55" spans="1:4">
      <c r="A55" s="31"/>
    </row>
  </sheetData>
  <mergeCells count="21">
    <mergeCell ref="D20:E20"/>
    <mergeCell ref="D25:E25"/>
    <mergeCell ref="A22:A24"/>
    <mergeCell ref="B22:B24"/>
    <mergeCell ref="A6:F6"/>
    <mergeCell ref="A8:F8"/>
    <mergeCell ref="B15:B19"/>
    <mergeCell ref="A15:A19"/>
    <mergeCell ref="A7:F7"/>
    <mergeCell ref="A9:E9"/>
    <mergeCell ref="A11:A12"/>
    <mergeCell ref="B11:B12"/>
    <mergeCell ref="D13:E13"/>
    <mergeCell ref="A27:A29"/>
    <mergeCell ref="B27:B29"/>
    <mergeCell ref="A32:A34"/>
    <mergeCell ref="B32:B34"/>
    <mergeCell ref="C39:E39"/>
    <mergeCell ref="D30:E30"/>
    <mergeCell ref="D35:E35"/>
    <mergeCell ref="D38:E38"/>
  </mergeCells>
  <printOptions horizontalCentered="1"/>
  <pageMargins left="0.39370078740157483" right="0.39370078740157483" top="0.39370078740157483" bottom="0.39370078740157483" header="0" footer="0"/>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zoomScaleNormal="100" workbookViewId="0">
      <selection activeCell="A2" sqref="A2:E2"/>
    </sheetView>
  </sheetViews>
  <sheetFormatPr defaultRowHeight="15"/>
  <cols>
    <col min="1" max="1" width="7.140625" customWidth="1"/>
    <col min="2" max="2" width="64.28515625" customWidth="1"/>
    <col min="3" max="5" width="21.42578125" customWidth="1"/>
  </cols>
  <sheetData>
    <row r="1" spans="1:5" ht="15.75">
      <c r="A1" s="225" t="s">
        <v>155</v>
      </c>
      <c r="B1" s="225"/>
      <c r="C1" s="225"/>
      <c r="D1" s="225"/>
      <c r="E1" s="225"/>
    </row>
    <row r="2" spans="1:5" ht="15.75">
      <c r="A2" s="226" t="s">
        <v>63</v>
      </c>
      <c r="B2" s="226"/>
      <c r="C2" s="226"/>
      <c r="D2" s="226"/>
      <c r="E2" s="226"/>
    </row>
    <row r="3" spans="1:5" ht="31.5" customHeight="1">
      <c r="A3" s="227" t="s">
        <v>20</v>
      </c>
      <c r="B3" s="227"/>
      <c r="C3" s="227"/>
      <c r="D3" s="227"/>
      <c r="E3" s="227"/>
    </row>
    <row r="4" spans="1:5" ht="15.75">
      <c r="A4" s="18"/>
      <c r="B4" s="18"/>
      <c r="C4" s="18"/>
      <c r="D4" s="18"/>
      <c r="E4" s="18"/>
    </row>
    <row r="5" spans="1:5" ht="19.5">
      <c r="A5" s="228" t="s">
        <v>49</v>
      </c>
      <c r="B5" s="228"/>
      <c r="C5" s="228"/>
      <c r="D5" s="228"/>
      <c r="E5" s="228"/>
    </row>
    <row r="6" spans="1:5" ht="31.5" customHeight="1">
      <c r="A6" s="74" t="s">
        <v>37</v>
      </c>
      <c r="B6" s="74" t="s">
        <v>36</v>
      </c>
      <c r="C6" s="83" t="s">
        <v>89</v>
      </c>
      <c r="D6" s="83" t="s">
        <v>91</v>
      </c>
      <c r="E6" s="83" t="s">
        <v>90</v>
      </c>
    </row>
    <row r="7" spans="1:5" ht="15.75">
      <c r="A7" s="20">
        <v>1</v>
      </c>
      <c r="B7" s="25" t="s">
        <v>57</v>
      </c>
      <c r="C7" s="98">
        <v>300</v>
      </c>
      <c r="D7" s="24">
        <v>1200</v>
      </c>
      <c r="E7" s="24">
        <f>C7*D7</f>
        <v>360000</v>
      </c>
    </row>
    <row r="8" spans="1:5" ht="15.75">
      <c r="A8" s="20">
        <v>2</v>
      </c>
      <c r="B8" s="25" t="s">
        <v>58</v>
      </c>
      <c r="C8" s="23">
        <v>600</v>
      </c>
      <c r="D8" s="24">
        <v>450</v>
      </c>
      <c r="E8" s="24">
        <f>C8*D8</f>
        <v>270000</v>
      </c>
    </row>
    <row r="9" spans="1:5" ht="15.75">
      <c r="A9" s="20">
        <v>3</v>
      </c>
      <c r="B9" s="25" t="s">
        <v>59</v>
      </c>
      <c r="C9" s="23">
        <v>150</v>
      </c>
      <c r="D9" s="24">
        <v>600</v>
      </c>
      <c r="E9" s="24">
        <f>C9*D9</f>
        <v>90000</v>
      </c>
    </row>
    <row r="10" spans="1:5" ht="15.75">
      <c r="A10" s="20">
        <v>4</v>
      </c>
      <c r="B10" s="25" t="s">
        <v>102</v>
      </c>
      <c r="C10" s="98">
        <v>300</v>
      </c>
      <c r="D10" s="24">
        <v>600</v>
      </c>
      <c r="E10" s="24">
        <f>C10*D10</f>
        <v>180000</v>
      </c>
    </row>
    <row r="11" spans="1:5" ht="15.75">
      <c r="A11" s="19"/>
      <c r="B11" s="19"/>
      <c r="C11" s="64">
        <f>SUM(C7:C10)</f>
        <v>1350</v>
      </c>
      <c r="D11" s="19"/>
      <c r="E11" s="65">
        <f>SUM(E7:E10)</f>
        <v>900000</v>
      </c>
    </row>
    <row r="12" spans="1:5" ht="15.75">
      <c r="A12" s="19"/>
      <c r="B12" s="19"/>
      <c r="C12" s="20" t="s">
        <v>50</v>
      </c>
      <c r="D12" s="60"/>
      <c r="E12" s="61" t="s">
        <v>39</v>
      </c>
    </row>
    <row r="13" spans="1:5" ht="15.75">
      <c r="A13" s="19"/>
      <c r="B13" s="19"/>
      <c r="C13" s="62"/>
      <c r="D13" s="60"/>
    </row>
    <row r="14" spans="1:5">
      <c r="A14" s="19"/>
      <c r="B14" s="19"/>
      <c r="C14" s="19"/>
      <c r="D14" s="19"/>
    </row>
    <row r="15" spans="1:5" ht="15.75">
      <c r="A15" s="73" t="s">
        <v>103</v>
      </c>
      <c r="B15" s="19"/>
      <c r="C15" s="19"/>
      <c r="D15" s="19"/>
      <c r="E15" s="19"/>
    </row>
    <row r="16" spans="1:5">
      <c r="A16" s="19"/>
      <c r="B16" s="19"/>
      <c r="C16" s="19"/>
      <c r="D16" s="19"/>
      <c r="E16" s="19"/>
    </row>
    <row r="17" spans="1:5" ht="66" customHeight="1">
      <c r="A17" s="224" t="s">
        <v>96</v>
      </c>
      <c r="B17" s="224"/>
      <c r="C17" s="224"/>
      <c r="D17" s="224"/>
      <c r="E17" s="224"/>
    </row>
    <row r="18" spans="1:5" ht="15.75">
      <c r="B18" s="18"/>
      <c r="C18" s="18"/>
      <c r="D18" s="63"/>
    </row>
  </sheetData>
  <mergeCells count="5">
    <mergeCell ref="A17:E17"/>
    <mergeCell ref="A1:E1"/>
    <mergeCell ref="A2:E2"/>
    <mergeCell ref="A3:E3"/>
    <mergeCell ref="A5:E5"/>
  </mergeCells>
  <printOptions horizontalCentered="1"/>
  <pageMargins left="0.39370078740157483" right="0.39370078740157483" top="0.39370078740157483" bottom="0.39370078740157483" header="0" footer="0"/>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workbookViewId="0">
      <selection activeCell="B21" sqref="A19:E21"/>
    </sheetView>
  </sheetViews>
  <sheetFormatPr defaultRowHeight="15"/>
  <cols>
    <col min="1" max="1" width="7.140625" style="5" customWidth="1"/>
    <col min="2" max="2" width="64.28515625" style="5" customWidth="1"/>
    <col min="3" max="5" width="21.42578125" style="5" customWidth="1"/>
    <col min="6" max="7" width="9.140625" style="5"/>
  </cols>
  <sheetData>
    <row r="1" spans="1:7" ht="15.75">
      <c r="A1" s="225" t="s">
        <v>156</v>
      </c>
      <c r="B1" s="225"/>
      <c r="C1" s="225"/>
      <c r="D1" s="225"/>
      <c r="E1" s="225"/>
      <c r="F1" s="68"/>
      <c r="G1" s="68"/>
    </row>
    <row r="2" spans="1:7" ht="15.75" customHeight="1">
      <c r="A2" s="226" t="s">
        <v>63</v>
      </c>
      <c r="B2" s="226"/>
      <c r="C2" s="226"/>
      <c r="D2" s="226"/>
      <c r="E2" s="226"/>
      <c r="F2" s="68"/>
      <c r="G2" s="68"/>
    </row>
    <row r="3" spans="1:7" ht="31.5" customHeight="1">
      <c r="A3" s="227" t="s">
        <v>20</v>
      </c>
      <c r="B3" s="227"/>
      <c r="C3" s="227"/>
      <c r="D3" s="227"/>
      <c r="E3" s="227"/>
      <c r="F3" s="73"/>
      <c r="G3" s="73"/>
    </row>
    <row r="4" spans="1:7" ht="15.75" customHeight="1">
      <c r="A4" s="73"/>
      <c r="B4" s="73"/>
      <c r="C4" s="73"/>
      <c r="D4" s="73"/>
      <c r="E4" s="73"/>
      <c r="F4" s="73"/>
      <c r="G4" s="73"/>
    </row>
    <row r="5" spans="1:7" ht="19.5">
      <c r="A5" s="228" t="s">
        <v>46</v>
      </c>
      <c r="B5" s="228"/>
      <c r="C5" s="228"/>
      <c r="D5" s="228"/>
      <c r="E5" s="228"/>
      <c r="F5" s="73"/>
      <c r="G5" s="73"/>
    </row>
    <row r="6" spans="1:7" ht="31.5" customHeight="1">
      <c r="A6" s="74" t="s">
        <v>37</v>
      </c>
      <c r="B6" s="74" t="s">
        <v>36</v>
      </c>
      <c r="C6" s="83" t="s">
        <v>89</v>
      </c>
      <c r="D6" s="83" t="s">
        <v>91</v>
      </c>
      <c r="E6" s="83" t="s">
        <v>90</v>
      </c>
      <c r="F6" s="73"/>
      <c r="G6" s="73"/>
    </row>
    <row r="7" spans="1:7" ht="15.75">
      <c r="A7" s="75">
        <v>1</v>
      </c>
      <c r="B7" s="70" t="s">
        <v>55</v>
      </c>
      <c r="C7" s="96">
        <v>150</v>
      </c>
      <c r="D7" s="75">
        <v>1800</v>
      </c>
      <c r="E7" s="80">
        <f>C7*D7</f>
        <v>270000</v>
      </c>
      <c r="F7" s="73"/>
      <c r="G7" s="73"/>
    </row>
    <row r="8" spans="1:7" ht="90" customHeight="1">
      <c r="A8" s="233" t="s">
        <v>122</v>
      </c>
      <c r="B8" s="234"/>
      <c r="C8" s="234"/>
      <c r="D8" s="234"/>
      <c r="E8" s="235"/>
      <c r="F8" s="73"/>
      <c r="G8" s="73"/>
    </row>
    <row r="9" spans="1:7" ht="33" customHeight="1">
      <c r="A9" s="230" t="s">
        <v>126</v>
      </c>
      <c r="B9" s="231"/>
      <c r="C9" s="231"/>
      <c r="D9" s="231"/>
      <c r="E9" s="232"/>
      <c r="F9" s="73"/>
      <c r="G9" s="73"/>
    </row>
    <row r="10" spans="1:7" ht="15.75">
      <c r="A10" s="75">
        <v>2</v>
      </c>
      <c r="B10" s="70" t="s">
        <v>48</v>
      </c>
      <c r="C10" s="96">
        <v>1400</v>
      </c>
      <c r="D10" s="75">
        <v>1000</v>
      </c>
      <c r="E10" s="80">
        <f>C10*D10</f>
        <v>1400000</v>
      </c>
      <c r="F10" s="73"/>
      <c r="G10" s="73"/>
    </row>
    <row r="11" spans="1:7" ht="79.5" customHeight="1">
      <c r="A11" s="236" t="s">
        <v>125</v>
      </c>
      <c r="B11" s="237"/>
      <c r="C11" s="237"/>
      <c r="D11" s="237"/>
      <c r="E11" s="238"/>
      <c r="F11" s="73"/>
      <c r="G11" s="73"/>
    </row>
    <row r="12" spans="1:7" ht="34.5" customHeight="1">
      <c r="A12" s="230" t="s">
        <v>77</v>
      </c>
      <c r="B12" s="231"/>
      <c r="C12" s="231"/>
      <c r="D12" s="231"/>
      <c r="E12" s="232"/>
      <c r="F12" s="73"/>
      <c r="G12" s="73"/>
    </row>
    <row r="13" spans="1:7" ht="15.75">
      <c r="A13" s="75">
        <v>3</v>
      </c>
      <c r="B13" s="70" t="s">
        <v>60</v>
      </c>
      <c r="C13" s="75">
        <v>550</v>
      </c>
      <c r="D13" s="75">
        <v>600</v>
      </c>
      <c r="E13" s="80">
        <f>C13*D13</f>
        <v>330000</v>
      </c>
      <c r="F13" s="73"/>
      <c r="G13" s="73"/>
    </row>
    <row r="14" spans="1:7" ht="31.5" customHeight="1">
      <c r="A14" s="239" t="s">
        <v>95</v>
      </c>
      <c r="B14" s="240"/>
      <c r="C14" s="240"/>
      <c r="D14" s="240"/>
      <c r="E14" s="241"/>
      <c r="F14" s="73"/>
      <c r="G14" s="73"/>
    </row>
    <row r="15" spans="1:7" ht="31.5" customHeight="1">
      <c r="A15" s="230" t="s">
        <v>76</v>
      </c>
      <c r="B15" s="231"/>
      <c r="C15" s="231"/>
      <c r="D15" s="231"/>
      <c r="E15" s="232"/>
      <c r="F15" s="73"/>
      <c r="G15" s="73"/>
    </row>
    <row r="16" spans="1:7" ht="15.75">
      <c r="A16" s="100"/>
      <c r="B16" s="100"/>
      <c r="C16" s="78">
        <f>SUM(C7:C15)</f>
        <v>2100</v>
      </c>
      <c r="D16" s="100"/>
      <c r="E16" s="79">
        <f>SUM(E7:E15)</f>
        <v>2000000</v>
      </c>
      <c r="F16" s="73"/>
      <c r="G16" s="73"/>
    </row>
    <row r="17" spans="1:7" ht="15.75">
      <c r="A17" s="73"/>
      <c r="B17" s="73"/>
      <c r="C17" s="75" t="s">
        <v>47</v>
      </c>
      <c r="D17" s="73"/>
      <c r="E17" s="75" t="s">
        <v>39</v>
      </c>
      <c r="F17" s="73"/>
      <c r="G17" s="73"/>
    </row>
    <row r="18" spans="1:7" s="132" customFormat="1" ht="15.75">
      <c r="A18" s="137"/>
      <c r="B18" s="137"/>
      <c r="C18" s="140"/>
      <c r="D18" s="137"/>
      <c r="E18" s="140"/>
      <c r="F18" s="137"/>
      <c r="G18" s="137"/>
    </row>
    <row r="19" spans="1:7" ht="15.75">
      <c r="A19" s="229"/>
      <c r="B19" s="229"/>
      <c r="C19" s="229"/>
      <c r="D19" s="229"/>
      <c r="E19" s="229"/>
      <c r="F19" s="73"/>
      <c r="G19" s="73"/>
    </row>
    <row r="20" spans="1:7" ht="15.75">
      <c r="A20" s="229"/>
      <c r="B20" s="229"/>
      <c r="C20" s="229"/>
      <c r="D20" s="229"/>
      <c r="E20" s="229"/>
      <c r="F20" s="73"/>
      <c r="G20" s="73"/>
    </row>
    <row r="21" spans="1:7" ht="15.75" customHeight="1">
      <c r="A21" s="73"/>
      <c r="B21" s="73"/>
      <c r="C21" s="73"/>
      <c r="D21" s="73"/>
      <c r="E21" s="73"/>
      <c r="F21" s="73"/>
      <c r="G21" s="73"/>
    </row>
    <row r="22" spans="1:7" ht="15.75" customHeight="1">
      <c r="A22" s="73"/>
      <c r="B22" s="73"/>
      <c r="C22" s="73"/>
      <c r="D22" s="73"/>
      <c r="E22" s="73"/>
      <c r="F22" s="73"/>
      <c r="G22" s="73"/>
    </row>
    <row r="23" spans="1:7" ht="15.75">
      <c r="A23" s="18"/>
      <c r="B23" s="18"/>
      <c r="C23" s="18"/>
      <c r="D23" s="18"/>
      <c r="E23" s="18"/>
    </row>
    <row r="24" spans="1:7" ht="15.75">
      <c r="A24" s="18"/>
      <c r="B24" s="18"/>
      <c r="C24" s="18"/>
      <c r="D24" s="18"/>
      <c r="E24" s="18"/>
    </row>
    <row r="29" spans="1:7" s="72" customFormat="1">
      <c r="A29" s="5"/>
      <c r="B29" s="5"/>
      <c r="C29" s="5"/>
      <c r="D29" s="5"/>
      <c r="E29" s="5"/>
      <c r="F29" s="5"/>
      <c r="G29" s="5"/>
    </row>
    <row r="34" spans="1:7" s="72" customFormat="1">
      <c r="A34" s="5"/>
      <c r="B34" s="5"/>
      <c r="C34" s="5"/>
      <c r="D34" s="5"/>
      <c r="E34" s="5"/>
      <c r="F34" s="5"/>
      <c r="G34" s="5"/>
    </row>
    <row r="37" spans="1:7" s="72" customFormat="1">
      <c r="A37" s="5"/>
      <c r="B37" s="5"/>
      <c r="C37" s="5"/>
      <c r="D37" s="5"/>
      <c r="E37" s="5"/>
      <c r="F37" s="5"/>
      <c r="G37" s="5"/>
    </row>
    <row r="40" spans="1:7">
      <c r="F40" s="17"/>
    </row>
  </sheetData>
  <mergeCells count="11">
    <mergeCell ref="A19:E20"/>
    <mergeCell ref="A1:E1"/>
    <mergeCell ref="A2:E2"/>
    <mergeCell ref="A3:E3"/>
    <mergeCell ref="A5:E5"/>
    <mergeCell ref="A15:E15"/>
    <mergeCell ref="A8:E8"/>
    <mergeCell ref="A9:E9"/>
    <mergeCell ref="A11:E11"/>
    <mergeCell ref="A12:E12"/>
    <mergeCell ref="A14:E14"/>
  </mergeCells>
  <printOptions horizontalCentered="1"/>
  <pageMargins left="0.39370078740157483" right="0.39370078740157483" top="0.39370078740157483" bottom="0.39370078740157483"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5"/>
  <sheetViews>
    <sheetView workbookViewId="0">
      <selection sqref="A1:E1"/>
    </sheetView>
  </sheetViews>
  <sheetFormatPr defaultRowHeight="15.75"/>
  <cols>
    <col min="1" max="1" width="7.140625" style="73" customWidth="1"/>
    <col min="2" max="2" width="64.28515625" style="73" customWidth="1"/>
    <col min="3" max="5" width="21.42578125" style="73" customWidth="1"/>
    <col min="6" max="8" width="9.140625" style="73"/>
    <col min="9" max="9" width="32.85546875" style="73" customWidth="1"/>
    <col min="10" max="20" width="9.140625" style="73"/>
  </cols>
  <sheetData>
    <row r="1" spans="1:20">
      <c r="A1" s="225" t="s">
        <v>157</v>
      </c>
      <c r="B1" s="225"/>
      <c r="C1" s="225"/>
      <c r="D1" s="225"/>
      <c r="E1" s="225"/>
    </row>
    <row r="2" spans="1:20">
      <c r="A2" s="226" t="s">
        <v>63</v>
      </c>
      <c r="B2" s="226"/>
      <c r="C2" s="226"/>
      <c r="D2" s="226"/>
      <c r="E2" s="226"/>
    </row>
    <row r="3" spans="1:20" ht="31.5" customHeight="1">
      <c r="A3" s="226" t="s">
        <v>20</v>
      </c>
      <c r="B3" s="226"/>
      <c r="C3" s="226"/>
      <c r="D3" s="226"/>
      <c r="E3" s="226"/>
    </row>
    <row r="5" spans="1:20" ht="19.5">
      <c r="A5" s="242" t="s">
        <v>78</v>
      </c>
      <c r="B5" s="243"/>
      <c r="C5" s="243"/>
      <c r="D5" s="243"/>
      <c r="E5" s="244"/>
    </row>
    <row r="6" spans="1:20" ht="31.5">
      <c r="A6" s="74" t="s">
        <v>37</v>
      </c>
      <c r="B6" s="74" t="s">
        <v>36</v>
      </c>
      <c r="C6" s="83" t="s">
        <v>89</v>
      </c>
      <c r="D6" s="83" t="s">
        <v>91</v>
      </c>
      <c r="E6" s="83" t="s">
        <v>90</v>
      </c>
    </row>
    <row r="7" spans="1:20" ht="30" customHeight="1">
      <c r="A7" s="76">
        <v>1</v>
      </c>
      <c r="B7" s="115" t="s">
        <v>111</v>
      </c>
      <c r="C7" s="76">
        <v>70</v>
      </c>
      <c r="D7" s="76">
        <v>1000</v>
      </c>
      <c r="E7" s="77">
        <f>C7*D7</f>
        <v>70000</v>
      </c>
    </row>
    <row r="8" spans="1:20" ht="30" customHeight="1">
      <c r="A8" s="6">
        <v>2</v>
      </c>
      <c r="B8" s="118" t="s">
        <v>112</v>
      </c>
      <c r="C8" s="6">
        <v>70</v>
      </c>
      <c r="D8" s="6">
        <v>1500</v>
      </c>
      <c r="E8" s="119">
        <f t="shared" ref="E8:E11" si="0">C8*D8</f>
        <v>105000</v>
      </c>
    </row>
    <row r="9" spans="1:20" s="72" customFormat="1" ht="30" customHeight="1">
      <c r="A9" s="120">
        <v>3</v>
      </c>
      <c r="B9" s="118" t="s">
        <v>109</v>
      </c>
      <c r="C9" s="6">
        <v>40</v>
      </c>
      <c r="D9" s="6">
        <v>1000</v>
      </c>
      <c r="E9" s="119">
        <f t="shared" si="0"/>
        <v>40000</v>
      </c>
      <c r="F9" s="73"/>
      <c r="G9" s="73"/>
      <c r="H9" s="73"/>
      <c r="I9" s="73"/>
      <c r="J9" s="73"/>
      <c r="K9" s="73"/>
      <c r="L9" s="73"/>
      <c r="M9" s="73"/>
      <c r="N9" s="73"/>
      <c r="O9" s="73"/>
      <c r="P9" s="73"/>
      <c r="Q9" s="73"/>
      <c r="R9" s="73"/>
      <c r="S9" s="73"/>
      <c r="T9" s="73"/>
    </row>
    <row r="10" spans="1:20" ht="30" customHeight="1">
      <c r="A10" s="6">
        <v>4</v>
      </c>
      <c r="B10" s="121" t="s">
        <v>108</v>
      </c>
      <c r="C10" s="6">
        <v>30</v>
      </c>
      <c r="D10" s="6">
        <v>1500</v>
      </c>
      <c r="E10" s="119">
        <f t="shared" si="0"/>
        <v>45000</v>
      </c>
    </row>
    <row r="11" spans="1:20" s="72" customFormat="1" ht="45" customHeight="1">
      <c r="A11" s="6">
        <v>5</v>
      </c>
      <c r="B11" s="122" t="s">
        <v>121</v>
      </c>
      <c r="C11" s="6">
        <v>30</v>
      </c>
      <c r="D11" s="6">
        <v>1100</v>
      </c>
      <c r="E11" s="119">
        <f t="shared" si="0"/>
        <v>33000</v>
      </c>
      <c r="F11" s="73"/>
      <c r="G11" s="73"/>
      <c r="H11" s="73"/>
      <c r="I11" s="73"/>
      <c r="J11" s="73"/>
      <c r="K11" s="73"/>
      <c r="L11" s="73"/>
      <c r="M11" s="73"/>
      <c r="N11" s="73"/>
      <c r="O11" s="73"/>
      <c r="P11" s="73"/>
      <c r="Q11" s="73"/>
      <c r="R11" s="73"/>
      <c r="S11" s="73"/>
      <c r="T11" s="73"/>
    </row>
    <row r="12" spans="1:20" s="72" customFormat="1" ht="75" customHeight="1">
      <c r="A12" s="6">
        <v>6</v>
      </c>
      <c r="B12" s="121" t="s">
        <v>110</v>
      </c>
      <c r="C12" s="119">
        <v>1000</v>
      </c>
      <c r="D12" s="6">
        <v>129.4</v>
      </c>
      <c r="E12" s="119">
        <f>C12*D12</f>
        <v>129400</v>
      </c>
      <c r="F12" s="73"/>
      <c r="G12" s="73"/>
      <c r="H12" s="73"/>
      <c r="I12" s="73"/>
      <c r="J12" s="73"/>
      <c r="K12" s="73"/>
      <c r="L12" s="73"/>
      <c r="M12" s="73"/>
      <c r="N12" s="73"/>
      <c r="O12" s="73"/>
      <c r="P12" s="73"/>
      <c r="Q12" s="73"/>
      <c r="R12" s="73"/>
      <c r="S12" s="73"/>
      <c r="T12" s="73"/>
    </row>
    <row r="13" spans="1:20">
      <c r="A13" s="95"/>
      <c r="B13" s="95"/>
      <c r="C13" s="81">
        <f>SUM(C7:C12)</f>
        <v>1240</v>
      </c>
      <c r="D13" s="95"/>
      <c r="E13" s="82">
        <f>SUM(E7:E12)</f>
        <v>422400</v>
      </c>
    </row>
    <row r="14" spans="1:20">
      <c r="A14" s="72"/>
      <c r="B14" s="72"/>
      <c r="C14" s="75" t="s">
        <v>38</v>
      </c>
      <c r="D14" s="72"/>
      <c r="E14" s="75" t="s">
        <v>39</v>
      </c>
    </row>
    <row r="15" spans="1:20">
      <c r="A15" s="94"/>
      <c r="B15" s="94"/>
      <c r="C15" s="94"/>
      <c r="D15" s="94"/>
      <c r="E15" s="94"/>
    </row>
  </sheetData>
  <mergeCells count="4">
    <mergeCell ref="A5:E5"/>
    <mergeCell ref="A1:E1"/>
    <mergeCell ref="A2:E2"/>
    <mergeCell ref="A3:E3"/>
  </mergeCells>
  <printOptions horizontalCentered="1"/>
  <pageMargins left="0.39370078740157483" right="0.39370078740157483" top="0.39370078740157483" bottom="0.39370078740157483" header="0" footer="0"/>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workbookViewId="0">
      <selection sqref="A1:E1"/>
    </sheetView>
  </sheetViews>
  <sheetFormatPr defaultRowHeight="15.75"/>
  <cols>
    <col min="1" max="1" width="7.140625" style="18" customWidth="1"/>
    <col min="2" max="2" width="64.28515625" style="18" customWidth="1"/>
    <col min="3" max="5" width="21.42578125" style="18" customWidth="1"/>
    <col min="6" max="7" width="9.140625" style="18"/>
  </cols>
  <sheetData>
    <row r="1" spans="1:7">
      <c r="A1" s="225" t="s">
        <v>158</v>
      </c>
      <c r="B1" s="225"/>
      <c r="C1" s="225"/>
      <c r="D1" s="225"/>
      <c r="E1" s="225"/>
    </row>
    <row r="2" spans="1:7" ht="16.5" customHeight="1">
      <c r="A2" s="226" t="s">
        <v>63</v>
      </c>
      <c r="B2" s="226"/>
      <c r="C2" s="226"/>
      <c r="D2" s="226"/>
      <c r="E2" s="226"/>
      <c r="G2" s="73"/>
    </row>
    <row r="3" spans="1:7" ht="31.5" customHeight="1">
      <c r="A3" s="226" t="s">
        <v>20</v>
      </c>
      <c r="B3" s="226"/>
      <c r="C3" s="226"/>
      <c r="D3" s="226"/>
      <c r="E3" s="226"/>
      <c r="G3" s="73"/>
    </row>
    <row r="4" spans="1:7">
      <c r="G4" s="73"/>
    </row>
    <row r="5" spans="1:7" ht="19.5">
      <c r="A5" s="228" t="s">
        <v>45</v>
      </c>
      <c r="B5" s="228"/>
      <c r="C5" s="228"/>
      <c r="D5" s="228"/>
      <c r="E5" s="228"/>
      <c r="G5" s="73"/>
    </row>
    <row r="6" spans="1:7" ht="31.5" customHeight="1">
      <c r="A6" s="74" t="s">
        <v>37</v>
      </c>
      <c r="B6" s="74" t="s">
        <v>36</v>
      </c>
      <c r="C6" s="83" t="s">
        <v>89</v>
      </c>
      <c r="D6" s="83" t="s">
        <v>91</v>
      </c>
      <c r="E6" s="83" t="s">
        <v>90</v>
      </c>
      <c r="G6" s="73"/>
    </row>
    <row r="7" spans="1:7">
      <c r="A7" s="76">
        <v>1</v>
      </c>
      <c r="B7" s="97" t="s">
        <v>80</v>
      </c>
      <c r="C7" s="76">
        <v>20</v>
      </c>
      <c r="D7" s="77">
        <v>2000</v>
      </c>
      <c r="E7" s="77">
        <f>C7*D7</f>
        <v>40000</v>
      </c>
      <c r="G7" s="73"/>
    </row>
    <row r="8" spans="1:7" s="72" customFormat="1" ht="79.5" customHeight="1">
      <c r="A8" s="245" t="s">
        <v>79</v>
      </c>
      <c r="B8" s="246"/>
      <c r="C8" s="246"/>
      <c r="D8" s="246"/>
      <c r="E8" s="247"/>
      <c r="F8" s="73"/>
      <c r="G8" s="73"/>
    </row>
    <row r="9" spans="1:7" ht="15.75" customHeight="1">
      <c r="A9" s="76">
        <v>2</v>
      </c>
      <c r="B9" s="108" t="s">
        <v>82</v>
      </c>
      <c r="C9" s="76">
        <v>20</v>
      </c>
      <c r="D9" s="77">
        <v>1750</v>
      </c>
      <c r="E9" s="77">
        <f>C9*D9</f>
        <v>35000</v>
      </c>
      <c r="G9" s="73"/>
    </row>
    <row r="10" spans="1:7" s="72" customFormat="1" ht="33.75" customHeight="1">
      <c r="A10" s="230" t="s">
        <v>81</v>
      </c>
      <c r="B10" s="231"/>
      <c r="C10" s="231"/>
      <c r="D10" s="231"/>
      <c r="E10" s="232"/>
      <c r="F10" s="73"/>
      <c r="G10" s="73"/>
    </row>
    <row r="11" spans="1:7">
      <c r="A11" s="76">
        <v>3</v>
      </c>
      <c r="B11" s="97" t="s">
        <v>84</v>
      </c>
      <c r="C11" s="76">
        <v>20</v>
      </c>
      <c r="D11" s="77">
        <v>2500</v>
      </c>
      <c r="E11" s="77">
        <f>C11*D11</f>
        <v>50000</v>
      </c>
      <c r="G11" s="73"/>
    </row>
    <row r="12" spans="1:7" ht="31.5" customHeight="1">
      <c r="A12" s="230" t="s">
        <v>83</v>
      </c>
      <c r="B12" s="231"/>
      <c r="C12" s="231"/>
      <c r="D12" s="231"/>
      <c r="E12" s="232"/>
      <c r="G12" s="73"/>
    </row>
    <row r="13" spans="1:7" s="72" customFormat="1" ht="15.75" customHeight="1">
      <c r="A13" s="76">
        <v>4</v>
      </c>
      <c r="B13" s="88" t="s">
        <v>113</v>
      </c>
      <c r="C13" s="76">
        <v>100</v>
      </c>
      <c r="D13" s="77">
        <v>2500</v>
      </c>
      <c r="E13" s="77">
        <f>C13*D13</f>
        <v>250000</v>
      </c>
      <c r="F13" s="73"/>
      <c r="G13" s="73"/>
    </row>
    <row r="14" spans="1:7" s="72" customFormat="1" ht="118.5" customHeight="1">
      <c r="A14" s="230" t="s">
        <v>115</v>
      </c>
      <c r="B14" s="231"/>
      <c r="C14" s="231"/>
      <c r="D14" s="231"/>
      <c r="E14" s="232"/>
      <c r="F14" s="73"/>
      <c r="G14" s="73"/>
    </row>
    <row r="15" spans="1:7" s="72" customFormat="1" ht="15.75" customHeight="1">
      <c r="A15" s="76">
        <v>5</v>
      </c>
      <c r="B15" s="88" t="s">
        <v>85</v>
      </c>
      <c r="C15" s="76">
        <v>50</v>
      </c>
      <c r="D15" s="77">
        <v>1000</v>
      </c>
      <c r="E15" s="77">
        <f>C15*D15</f>
        <v>50000</v>
      </c>
      <c r="F15" s="73"/>
      <c r="G15" s="73"/>
    </row>
    <row r="16" spans="1:7" s="72" customFormat="1" ht="31.5" customHeight="1">
      <c r="A16" s="230" t="s">
        <v>86</v>
      </c>
      <c r="B16" s="231"/>
      <c r="C16" s="231"/>
      <c r="D16" s="231"/>
      <c r="E16" s="232"/>
      <c r="F16" s="73"/>
      <c r="G16" s="73"/>
    </row>
    <row r="17" spans="1:7" s="72" customFormat="1" ht="15.75" customHeight="1">
      <c r="A17" s="75">
        <v>6</v>
      </c>
      <c r="B17" s="92" t="s">
        <v>87</v>
      </c>
      <c r="C17" s="76">
        <v>50</v>
      </c>
      <c r="D17" s="77">
        <v>1000</v>
      </c>
      <c r="E17" s="77">
        <f>C17*D17</f>
        <v>50000</v>
      </c>
      <c r="F17" s="73"/>
      <c r="G17" s="73"/>
    </row>
    <row r="18" spans="1:7" s="72" customFormat="1" ht="47.25" customHeight="1">
      <c r="A18" s="230" t="s">
        <v>88</v>
      </c>
      <c r="B18" s="231"/>
      <c r="C18" s="231"/>
      <c r="D18" s="231"/>
      <c r="E18" s="232"/>
      <c r="F18" s="73"/>
      <c r="G18" s="73"/>
    </row>
    <row r="19" spans="1:7" s="72" customFormat="1" ht="15.75" customHeight="1">
      <c r="A19" s="75">
        <v>7</v>
      </c>
      <c r="B19" s="66" t="s">
        <v>100</v>
      </c>
      <c r="C19" s="76">
        <v>10</v>
      </c>
      <c r="D19" s="77">
        <v>3500</v>
      </c>
      <c r="E19" s="77">
        <f>C19*D19</f>
        <v>35000</v>
      </c>
      <c r="F19" s="73"/>
      <c r="G19" s="73"/>
    </row>
    <row r="20" spans="1:7" ht="63.75" customHeight="1">
      <c r="A20" s="230" t="s">
        <v>101</v>
      </c>
      <c r="B20" s="231"/>
      <c r="C20" s="231"/>
      <c r="D20" s="231"/>
      <c r="E20" s="232"/>
      <c r="G20" s="73"/>
    </row>
    <row r="21" spans="1:7" s="72" customFormat="1">
      <c r="A21" s="75">
        <v>8</v>
      </c>
      <c r="B21" s="66" t="s">
        <v>97</v>
      </c>
      <c r="C21" s="76">
        <v>10</v>
      </c>
      <c r="D21" s="77">
        <v>5500</v>
      </c>
      <c r="E21" s="77">
        <f>C21*D21</f>
        <v>55000</v>
      </c>
      <c r="F21" s="73"/>
      <c r="G21" s="73"/>
    </row>
    <row r="22" spans="1:7" s="72" customFormat="1" ht="69" customHeight="1">
      <c r="A22" s="230" t="s">
        <v>99</v>
      </c>
      <c r="B22" s="231"/>
      <c r="C22" s="231"/>
      <c r="D22" s="231"/>
      <c r="E22" s="232"/>
      <c r="F22" s="73"/>
      <c r="G22" s="73"/>
    </row>
    <row r="23" spans="1:7" s="72" customFormat="1">
      <c r="A23" s="75">
        <v>9</v>
      </c>
      <c r="B23" s="91" t="s">
        <v>114</v>
      </c>
      <c r="C23" s="76">
        <v>10</v>
      </c>
      <c r="D23" s="77">
        <v>16500</v>
      </c>
      <c r="E23" s="77">
        <f>C23*D23</f>
        <v>165000</v>
      </c>
      <c r="F23" s="73"/>
      <c r="G23" s="73"/>
    </row>
    <row r="24" spans="1:7" ht="129" customHeight="1">
      <c r="A24" s="230" t="s">
        <v>98</v>
      </c>
      <c r="B24" s="231"/>
      <c r="C24" s="231"/>
      <c r="D24" s="231"/>
      <c r="E24" s="232"/>
      <c r="G24" s="73"/>
    </row>
    <row r="25" spans="1:7">
      <c r="A25" s="22"/>
      <c r="B25" s="22"/>
      <c r="C25" s="43">
        <f>SUM(C7:C24)</f>
        <v>290</v>
      </c>
      <c r="D25" s="22"/>
      <c r="E25" s="44">
        <f>SUM(E7:E24)</f>
        <v>730000</v>
      </c>
      <c r="G25" s="73"/>
    </row>
    <row r="26" spans="1:7">
      <c r="C26" s="20" t="s">
        <v>38</v>
      </c>
      <c r="E26" s="20" t="s">
        <v>39</v>
      </c>
      <c r="G26" s="73"/>
    </row>
    <row r="27" spans="1:7" s="67" customFormat="1">
      <c r="A27" s="68"/>
      <c r="B27" s="68"/>
      <c r="C27" s="69"/>
      <c r="D27" s="68"/>
      <c r="E27" s="69"/>
      <c r="F27" s="68"/>
      <c r="G27" s="73"/>
    </row>
    <row r="28" spans="1:7" ht="33" customHeight="1">
      <c r="A28" s="226" t="s">
        <v>127</v>
      </c>
      <c r="B28" s="226"/>
      <c r="C28" s="226"/>
      <c r="D28" s="226"/>
      <c r="E28" s="226"/>
      <c r="G28" s="73"/>
    </row>
    <row r="29" spans="1:7" ht="33" customHeight="1">
      <c r="A29" s="226" t="s">
        <v>128</v>
      </c>
      <c r="B29" s="226"/>
      <c r="C29" s="226"/>
      <c r="D29" s="226"/>
      <c r="E29" s="226"/>
      <c r="G29" s="73"/>
    </row>
    <row r="30" spans="1:7" ht="33" customHeight="1">
      <c r="A30" s="226" t="s">
        <v>94</v>
      </c>
      <c r="B30" s="226"/>
      <c r="C30" s="226"/>
      <c r="D30" s="226"/>
      <c r="E30" s="226"/>
      <c r="G30" s="73"/>
    </row>
    <row r="31" spans="1:7">
      <c r="A31" s="18" t="s">
        <v>129</v>
      </c>
      <c r="G31" s="73"/>
    </row>
    <row r="32" spans="1:7" ht="32.25" customHeight="1">
      <c r="B32" s="73"/>
      <c r="C32"/>
      <c r="D32"/>
      <c r="E32"/>
      <c r="F32"/>
      <c r="G32"/>
    </row>
    <row r="33" spans="2:7">
      <c r="B33" s="73"/>
      <c r="C33"/>
      <c r="D33"/>
      <c r="E33"/>
      <c r="F33"/>
      <c r="G33"/>
    </row>
    <row r="34" spans="2:7" ht="33.75" customHeight="1">
      <c r="B34" s="73"/>
      <c r="C34"/>
      <c r="D34"/>
      <c r="E34"/>
      <c r="F34"/>
      <c r="G34"/>
    </row>
  </sheetData>
  <mergeCells count="16">
    <mergeCell ref="A1:E1"/>
    <mergeCell ref="A2:E2"/>
    <mergeCell ref="A3:E3"/>
    <mergeCell ref="A24:E24"/>
    <mergeCell ref="A18:E18"/>
    <mergeCell ref="A10:E10"/>
    <mergeCell ref="A12:E12"/>
    <mergeCell ref="A22:E22"/>
    <mergeCell ref="A14:E14"/>
    <mergeCell ref="A30:E30"/>
    <mergeCell ref="A5:E5"/>
    <mergeCell ref="A28:E28"/>
    <mergeCell ref="A29:E29"/>
    <mergeCell ref="A20:E20"/>
    <mergeCell ref="A8:E8"/>
    <mergeCell ref="A16:E16"/>
  </mergeCells>
  <printOptions horizontalCentered="1"/>
  <pageMargins left="0.39370078740157483" right="0.39370078740157483" top="0.39370078740157483" bottom="0.39370078740157483" header="0" footer="0"/>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workbookViewId="0">
      <selection activeCell="C30" sqref="C30"/>
    </sheetView>
  </sheetViews>
  <sheetFormatPr defaultRowHeight="15.75"/>
  <cols>
    <col min="1" max="1" width="7.140625" customWidth="1"/>
    <col min="2" max="2" width="64.28515625" customWidth="1"/>
    <col min="3" max="4" width="21.42578125" customWidth="1"/>
    <col min="5" max="5" width="21.42578125" style="73" customWidth="1"/>
    <col min="6" max="13" width="9.140625" style="73"/>
  </cols>
  <sheetData>
    <row r="1" spans="1:7">
      <c r="A1" s="225" t="s">
        <v>131</v>
      </c>
      <c r="B1" s="225"/>
      <c r="C1" s="225"/>
      <c r="D1" s="225"/>
      <c r="E1" s="225"/>
    </row>
    <row r="2" spans="1:7">
      <c r="A2" s="226" t="s">
        <v>63</v>
      </c>
      <c r="B2" s="226"/>
      <c r="C2" s="226"/>
      <c r="D2" s="226"/>
      <c r="E2" s="226"/>
    </row>
    <row r="3" spans="1:7" ht="31.5" customHeight="1">
      <c r="A3" s="227" t="s">
        <v>5</v>
      </c>
      <c r="B3" s="227"/>
      <c r="C3" s="227"/>
      <c r="D3" s="227"/>
      <c r="E3" s="227"/>
    </row>
    <row r="4" spans="1:7">
      <c r="A4" s="18"/>
      <c r="B4" s="18"/>
      <c r="C4" s="18"/>
      <c r="D4" s="18"/>
    </row>
    <row r="5" spans="1:7" ht="19.5">
      <c r="A5" s="228" t="s">
        <v>43</v>
      </c>
      <c r="B5" s="228"/>
      <c r="C5" s="228"/>
      <c r="D5" s="228"/>
      <c r="E5" s="228"/>
    </row>
    <row r="6" spans="1:7">
      <c r="A6" s="252" t="s">
        <v>135</v>
      </c>
      <c r="B6" s="253"/>
      <c r="C6" s="253"/>
      <c r="D6" s="253"/>
      <c r="E6" s="254"/>
    </row>
    <row r="7" spans="1:7" ht="31.5">
      <c r="A7" s="74" t="s">
        <v>37</v>
      </c>
      <c r="B7" s="74" t="s">
        <v>36</v>
      </c>
      <c r="C7" s="83" t="s">
        <v>89</v>
      </c>
      <c r="D7" s="83" t="s">
        <v>91</v>
      </c>
      <c r="E7" s="83" t="s">
        <v>90</v>
      </c>
    </row>
    <row r="8" spans="1:7">
      <c r="A8" s="20">
        <v>1</v>
      </c>
      <c r="B8" s="28" t="s">
        <v>66</v>
      </c>
      <c r="C8" s="57">
        <v>30</v>
      </c>
      <c r="D8" s="57">
        <v>1200</v>
      </c>
      <c r="E8" s="80">
        <f>C8*D8</f>
        <v>36000</v>
      </c>
    </row>
    <row r="9" spans="1:7">
      <c r="A9" s="248" t="s">
        <v>67</v>
      </c>
      <c r="B9" s="248"/>
      <c r="C9" s="248"/>
      <c r="D9" s="248"/>
      <c r="E9" s="248"/>
    </row>
    <row r="10" spans="1:7">
      <c r="A10" s="20">
        <v>2</v>
      </c>
      <c r="B10" s="28" t="s">
        <v>68</v>
      </c>
      <c r="C10" s="20">
        <v>1</v>
      </c>
      <c r="D10" s="21">
        <v>22000</v>
      </c>
      <c r="E10" s="80">
        <f>C10*D10</f>
        <v>22000</v>
      </c>
    </row>
    <row r="11" spans="1:7">
      <c r="A11" s="248" t="s">
        <v>69</v>
      </c>
      <c r="B11" s="248"/>
      <c r="C11" s="248"/>
      <c r="D11" s="248"/>
      <c r="E11" s="248"/>
    </row>
    <row r="12" spans="1:7">
      <c r="A12" s="47">
        <v>3</v>
      </c>
      <c r="B12" s="28" t="s">
        <v>70</v>
      </c>
      <c r="C12" s="57">
        <v>3</v>
      </c>
      <c r="D12" s="57">
        <v>4000</v>
      </c>
      <c r="E12" s="84">
        <f>C12*D12</f>
        <v>12000</v>
      </c>
    </row>
    <row r="13" spans="1:7">
      <c r="A13" s="47">
        <v>4</v>
      </c>
      <c r="B13" s="28" t="s">
        <v>71</v>
      </c>
      <c r="C13" s="57">
        <v>1</v>
      </c>
      <c r="D13" s="57">
        <v>12000</v>
      </c>
      <c r="E13" s="84">
        <f t="shared" ref="E13:E14" si="0">C13*D13</f>
        <v>12000</v>
      </c>
    </row>
    <row r="14" spans="1:7" ht="31.5">
      <c r="A14" s="47">
        <v>5</v>
      </c>
      <c r="B14" s="28" t="s">
        <v>72</v>
      </c>
      <c r="C14" s="57">
        <v>4</v>
      </c>
      <c r="D14" s="57">
        <v>3500</v>
      </c>
      <c r="E14" s="84">
        <f t="shared" si="0"/>
        <v>14000</v>
      </c>
    </row>
    <row r="15" spans="1:7">
      <c r="A15" s="47">
        <v>7</v>
      </c>
      <c r="B15" s="28" t="s">
        <v>44</v>
      </c>
      <c r="C15" s="47">
        <v>1</v>
      </c>
      <c r="D15" s="47" t="s">
        <v>42</v>
      </c>
      <c r="E15" s="84">
        <v>9000</v>
      </c>
    </row>
    <row r="16" spans="1:7">
      <c r="A16" s="47">
        <v>8</v>
      </c>
      <c r="B16" s="28" t="s">
        <v>73</v>
      </c>
      <c r="C16" s="47">
        <v>1</v>
      </c>
      <c r="D16" s="47" t="s">
        <v>42</v>
      </c>
      <c r="E16" s="84">
        <v>25000</v>
      </c>
      <c r="G16" s="93"/>
    </row>
    <row r="17" spans="1:8">
      <c r="A17" s="230" t="s">
        <v>74</v>
      </c>
      <c r="B17" s="231"/>
      <c r="C17" s="231"/>
      <c r="D17" s="231"/>
      <c r="E17" s="232"/>
    </row>
    <row r="18" spans="1:8" ht="47.25">
      <c r="A18" s="85">
        <v>9</v>
      </c>
      <c r="B18" s="28" t="s">
        <v>75</v>
      </c>
      <c r="C18" s="47">
        <v>1</v>
      </c>
      <c r="D18" s="47" t="s">
        <v>42</v>
      </c>
      <c r="E18" s="84">
        <v>120000</v>
      </c>
      <c r="H18" s="93"/>
    </row>
    <row r="19" spans="1:8" ht="54" customHeight="1">
      <c r="A19" s="249" t="s">
        <v>136</v>
      </c>
      <c r="B19" s="250"/>
      <c r="C19" s="250"/>
      <c r="D19" s="250"/>
      <c r="E19" s="251"/>
    </row>
    <row r="20" spans="1:8">
      <c r="A20" s="18"/>
      <c r="B20" s="18"/>
      <c r="C20" s="18"/>
      <c r="D20" s="18"/>
      <c r="E20" s="79">
        <f>SUM(E8:E19)</f>
        <v>250000</v>
      </c>
    </row>
    <row r="21" spans="1:8">
      <c r="A21" s="18"/>
      <c r="B21" s="18"/>
      <c r="C21" s="18"/>
      <c r="D21" s="18"/>
      <c r="E21" s="75" t="s">
        <v>39</v>
      </c>
    </row>
    <row r="22" spans="1:8">
      <c r="A22" s="18"/>
      <c r="B22" s="18"/>
      <c r="C22" s="18"/>
      <c r="D22" s="18"/>
      <c r="E22" s="71"/>
    </row>
    <row r="23" spans="1:8">
      <c r="A23" s="18"/>
      <c r="B23" s="18"/>
      <c r="C23" s="18"/>
      <c r="D23" s="18"/>
      <c r="E23" s="71"/>
    </row>
    <row r="24" spans="1:8">
      <c r="A24" s="18"/>
      <c r="B24" s="18"/>
      <c r="C24" s="18"/>
      <c r="D24" s="18"/>
      <c r="E24" s="71"/>
    </row>
    <row r="25" spans="1:8">
      <c r="A25" s="18"/>
      <c r="B25" s="18"/>
      <c r="C25" s="18"/>
      <c r="D25" s="18"/>
      <c r="E25" s="71"/>
    </row>
    <row r="26" spans="1:8">
      <c r="A26" s="18"/>
      <c r="B26" s="18"/>
      <c r="C26" s="18"/>
      <c r="D26" s="18"/>
      <c r="E26" s="71"/>
    </row>
    <row r="27" spans="1:8">
      <c r="A27" s="18"/>
      <c r="B27" s="18"/>
      <c r="C27" s="18"/>
      <c r="D27" s="18"/>
      <c r="E27" s="71"/>
    </row>
    <row r="28" spans="1:8">
      <c r="A28" s="18"/>
      <c r="B28" s="18"/>
      <c r="C28" s="18"/>
      <c r="D28" s="18"/>
      <c r="E28" s="71"/>
    </row>
    <row r="29" spans="1:8">
      <c r="A29" s="18"/>
      <c r="B29" s="18"/>
      <c r="C29" s="18"/>
      <c r="D29" s="18"/>
      <c r="E29" s="71"/>
    </row>
    <row r="30" spans="1:8">
      <c r="A30" s="18"/>
      <c r="B30" s="18"/>
      <c r="C30" s="18"/>
      <c r="D30" s="18"/>
      <c r="E30" s="71"/>
    </row>
    <row r="31" spans="1:8">
      <c r="A31" s="18"/>
      <c r="B31" s="18"/>
      <c r="C31" s="18"/>
      <c r="D31" s="18"/>
      <c r="E31" s="71"/>
    </row>
    <row r="32" spans="1:8">
      <c r="A32" s="18"/>
      <c r="B32" s="18"/>
      <c r="C32" s="18"/>
      <c r="D32" s="18"/>
      <c r="E32" s="71"/>
    </row>
    <row r="33" spans="1:5">
      <c r="A33" s="18"/>
      <c r="B33" s="18"/>
      <c r="C33" s="18"/>
      <c r="D33" s="18"/>
      <c r="E33" s="71"/>
    </row>
    <row r="34" spans="1:5">
      <c r="A34" s="18"/>
      <c r="B34" s="18"/>
      <c r="C34" s="18"/>
      <c r="D34" s="18"/>
      <c r="E34" s="71"/>
    </row>
    <row r="35" spans="1:5">
      <c r="A35" s="18"/>
      <c r="B35" s="18"/>
      <c r="C35" s="18"/>
      <c r="D35" s="18"/>
      <c r="E35" s="71"/>
    </row>
    <row r="36" spans="1:5">
      <c r="A36" s="18"/>
      <c r="B36" s="18"/>
      <c r="C36" s="18"/>
      <c r="D36" s="18"/>
      <c r="E36" s="71"/>
    </row>
    <row r="37" spans="1:5">
      <c r="A37" s="18"/>
      <c r="B37" s="18"/>
      <c r="C37" s="18"/>
      <c r="D37" s="18"/>
      <c r="E37" s="71"/>
    </row>
    <row r="38" spans="1:5">
      <c r="A38" s="18"/>
      <c r="B38" s="18"/>
      <c r="C38" s="18"/>
      <c r="D38" s="18"/>
      <c r="E38" s="71"/>
    </row>
    <row r="39" spans="1:5">
      <c r="A39" s="18"/>
      <c r="B39" s="18"/>
      <c r="C39" s="18"/>
      <c r="D39" s="18"/>
      <c r="E39" s="71"/>
    </row>
    <row r="40" spans="1:5">
      <c r="A40" s="18"/>
      <c r="B40" s="18"/>
      <c r="C40" s="18"/>
      <c r="D40" s="18"/>
    </row>
  </sheetData>
  <mergeCells count="9">
    <mergeCell ref="A11:E11"/>
    <mergeCell ref="A17:E17"/>
    <mergeCell ref="A19:E19"/>
    <mergeCell ref="A1:E1"/>
    <mergeCell ref="A2:E2"/>
    <mergeCell ref="A3:E3"/>
    <mergeCell ref="A5:E5"/>
    <mergeCell ref="A6:E6"/>
    <mergeCell ref="A9:E9"/>
  </mergeCells>
  <printOptions horizontalCentered="1"/>
  <pageMargins left="0.39370078740157483" right="0.39370078740157483" top="0.39370078740157483" bottom="0.39370078740157483" header="0" footer="0"/>
  <pageSetup paperSize="9" orientation="landscape" verticalDpi="72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01"/>
  <sheetViews>
    <sheetView tabSelected="1" topLeftCell="A34" workbookViewId="0">
      <selection activeCell="F34" sqref="F34"/>
    </sheetView>
  </sheetViews>
  <sheetFormatPr defaultRowHeight="15.75"/>
  <cols>
    <col min="1" max="1" width="7.140625" customWidth="1"/>
    <col min="2" max="2" width="64.28515625" style="73" customWidth="1"/>
    <col min="3" max="3" width="15.7109375" style="73" customWidth="1"/>
    <col min="4" max="5" width="13.5703125" style="73" customWidth="1"/>
    <col min="6" max="6" width="21.42578125" style="73" customWidth="1"/>
    <col min="7" max="7" width="9.140625" style="73"/>
    <col min="8" max="8" width="9.140625" style="199"/>
    <col min="9" max="9" width="10.7109375" style="199" customWidth="1"/>
    <col min="10" max="14" width="9.140625" style="199"/>
    <col min="15" max="15" width="21.5703125" style="199" customWidth="1"/>
    <col min="16" max="17" width="9.140625" style="199"/>
    <col min="18" max="18" width="17.28515625" style="73" customWidth="1"/>
    <col min="30" max="30" width="2" customWidth="1"/>
    <col min="31" max="31" width="9.140625" hidden="1" customWidth="1"/>
  </cols>
  <sheetData>
    <row r="1" spans="1:34">
      <c r="A1" s="225" t="s">
        <v>62</v>
      </c>
      <c r="B1" s="225"/>
      <c r="C1" s="225"/>
      <c r="D1" s="225"/>
      <c r="E1" s="225"/>
      <c r="F1" s="225"/>
      <c r="S1" s="73"/>
      <c r="T1" s="73"/>
    </row>
    <row r="2" spans="1:34" ht="15.75" customHeight="1">
      <c r="A2" s="226" t="s">
        <v>63</v>
      </c>
      <c r="B2" s="226"/>
      <c r="C2" s="226"/>
      <c r="D2" s="226"/>
      <c r="E2" s="226"/>
      <c r="F2" s="226"/>
      <c r="S2" s="73"/>
      <c r="T2" s="73"/>
    </row>
    <row r="3" spans="1:34" ht="47.25" customHeight="1">
      <c r="A3" s="227" t="s">
        <v>11</v>
      </c>
      <c r="B3" s="227"/>
      <c r="C3" s="227"/>
      <c r="D3" s="227"/>
      <c r="E3" s="227"/>
      <c r="F3" s="227"/>
      <c r="R3" s="90"/>
      <c r="S3" s="73"/>
      <c r="T3" s="73"/>
      <c r="U3" s="73"/>
      <c r="V3" s="73"/>
      <c r="W3" s="73"/>
      <c r="X3" s="73"/>
      <c r="Y3" s="73"/>
      <c r="Z3" s="73"/>
      <c r="AA3" s="73"/>
      <c r="AB3" s="73"/>
      <c r="AC3" s="72"/>
    </row>
    <row r="4" spans="1:34">
      <c r="A4" s="18"/>
      <c r="S4" s="73"/>
      <c r="T4" s="73"/>
      <c r="U4" s="73"/>
      <c r="V4" s="73"/>
      <c r="W4" s="73"/>
      <c r="X4" s="73"/>
      <c r="Y4" s="73"/>
      <c r="Z4" s="93"/>
      <c r="AA4" s="73"/>
      <c r="AB4" s="93"/>
      <c r="AC4" s="72"/>
    </row>
    <row r="5" spans="1:34" ht="19.5">
      <c r="A5" s="255" t="s">
        <v>51</v>
      </c>
      <c r="B5" s="256"/>
      <c r="C5" s="256"/>
      <c r="D5" s="256"/>
      <c r="E5" s="256"/>
      <c r="F5" s="257"/>
      <c r="S5" s="73"/>
      <c r="T5" s="73"/>
      <c r="U5" s="73"/>
      <c r="V5" s="73"/>
      <c r="W5" s="73"/>
      <c r="X5" s="73"/>
      <c r="Y5" s="73"/>
      <c r="Z5" s="73"/>
      <c r="AA5" s="73"/>
      <c r="AB5" s="73"/>
      <c r="AC5" s="72"/>
    </row>
    <row r="6" spans="1:34" ht="19.5">
      <c r="A6" s="258" t="s">
        <v>52</v>
      </c>
      <c r="B6" s="259"/>
      <c r="C6" s="259"/>
      <c r="D6" s="259"/>
      <c r="E6" s="259"/>
      <c r="F6" s="260"/>
      <c r="R6" s="88"/>
      <c r="S6" s="88"/>
      <c r="T6" s="88"/>
      <c r="U6" s="88"/>
      <c r="V6" s="88"/>
      <c r="W6" s="88"/>
      <c r="X6" s="88"/>
      <c r="Y6" s="88"/>
      <c r="Z6" s="88"/>
      <c r="AA6" s="73"/>
      <c r="AB6" s="93"/>
      <c r="AC6" s="72"/>
    </row>
    <row r="7" spans="1:34" ht="19.5">
      <c r="A7" s="261" t="s">
        <v>53</v>
      </c>
      <c r="B7" s="262"/>
      <c r="C7" s="262"/>
      <c r="D7" s="262"/>
      <c r="E7" s="262"/>
      <c r="F7" s="263"/>
      <c r="R7" s="88"/>
      <c r="S7" s="88"/>
      <c r="T7" s="88"/>
      <c r="U7" s="88"/>
      <c r="V7" s="88"/>
      <c r="W7" s="88"/>
      <c r="X7" s="88"/>
      <c r="Y7" s="88"/>
      <c r="Z7" s="88"/>
      <c r="AA7" s="73"/>
      <c r="AB7" s="93"/>
      <c r="AC7" s="72"/>
    </row>
    <row r="8" spans="1:34" s="72" customFormat="1" ht="31.5">
      <c r="A8" s="83" t="s">
        <v>37</v>
      </c>
      <c r="B8" s="83" t="s">
        <v>142</v>
      </c>
      <c r="C8" s="83" t="s">
        <v>141</v>
      </c>
      <c r="D8" s="83" t="s">
        <v>140</v>
      </c>
      <c r="E8" s="83" t="s">
        <v>143</v>
      </c>
      <c r="F8" s="83" t="s">
        <v>90</v>
      </c>
      <c r="G8" s="73"/>
      <c r="H8" s="199"/>
      <c r="I8" s="101"/>
      <c r="J8" s="101"/>
      <c r="K8" s="101"/>
      <c r="L8" s="101"/>
      <c r="M8" s="101"/>
      <c r="N8" s="101"/>
      <c r="O8" s="101"/>
      <c r="P8" s="101"/>
      <c r="Q8" s="101"/>
      <c r="R8" s="88"/>
      <c r="S8" s="88"/>
      <c r="T8" s="88"/>
      <c r="U8" s="88"/>
      <c r="V8" s="88"/>
      <c r="W8" s="88"/>
      <c r="X8" s="88"/>
      <c r="Y8" s="88"/>
      <c r="Z8" s="88"/>
      <c r="AA8" s="73"/>
      <c r="AB8" s="93"/>
      <c r="AH8"/>
    </row>
    <row r="9" spans="1:34" s="72" customFormat="1" ht="31.5">
      <c r="A9" s="58">
        <v>1</v>
      </c>
      <c r="B9" s="97" t="s">
        <v>138</v>
      </c>
      <c r="C9" s="58" t="s">
        <v>132</v>
      </c>
      <c r="D9" s="58">
        <v>3000</v>
      </c>
      <c r="E9" s="58">
        <v>30</v>
      </c>
      <c r="F9" s="144">
        <f>1300000+400000</f>
        <v>1700000</v>
      </c>
      <c r="G9" s="73"/>
      <c r="H9" s="199"/>
      <c r="I9" s="101"/>
      <c r="K9" s="101"/>
      <c r="L9" s="101"/>
      <c r="M9" s="101"/>
      <c r="N9" s="101"/>
      <c r="O9" s="101"/>
      <c r="P9" s="101"/>
      <c r="Q9" s="101"/>
      <c r="R9" s="88"/>
      <c r="S9" s="88"/>
      <c r="T9" s="88"/>
      <c r="U9" s="88"/>
      <c r="V9" s="88"/>
      <c r="W9" s="88"/>
      <c r="X9" s="88"/>
      <c r="Y9" s="88"/>
      <c r="Z9" s="88"/>
      <c r="AA9" s="73"/>
      <c r="AB9" s="93"/>
    </row>
    <row r="10" spans="1:34" s="132" customFormat="1" ht="15.75" customHeight="1">
      <c r="A10" s="264" t="s">
        <v>139</v>
      </c>
      <c r="B10" s="265"/>
      <c r="C10" s="265"/>
      <c r="D10" s="265"/>
      <c r="E10" s="265"/>
      <c r="F10" s="266"/>
      <c r="G10" s="137"/>
      <c r="H10" s="199"/>
      <c r="I10" s="101"/>
      <c r="J10" s="101"/>
      <c r="K10" s="101"/>
      <c r="L10" s="101"/>
      <c r="M10" s="101"/>
      <c r="N10" s="101"/>
      <c r="O10" s="101"/>
      <c r="P10" s="101"/>
      <c r="Q10" s="101"/>
      <c r="R10" s="142"/>
      <c r="S10" s="142"/>
      <c r="T10" s="142"/>
      <c r="U10" s="142"/>
      <c r="V10" s="142"/>
      <c r="W10" s="142"/>
      <c r="X10" s="142"/>
      <c r="Y10" s="142"/>
      <c r="Z10" s="142"/>
      <c r="AA10" s="137"/>
      <c r="AB10" s="93"/>
    </row>
    <row r="11" spans="1:34" s="132" customFormat="1" ht="52.5" customHeight="1">
      <c r="A11" s="272" t="s">
        <v>166</v>
      </c>
      <c r="B11" s="272"/>
      <c r="C11" s="272"/>
      <c r="D11" s="272"/>
      <c r="E11" s="272"/>
      <c r="F11" s="272"/>
      <c r="G11" s="137"/>
      <c r="H11" s="199"/>
      <c r="I11" s="101"/>
      <c r="J11" s="101"/>
      <c r="K11" s="101"/>
      <c r="L11" s="101"/>
      <c r="M11" s="101"/>
      <c r="N11" s="101"/>
      <c r="O11" s="101"/>
      <c r="P11" s="101"/>
      <c r="Q11" s="101"/>
      <c r="R11" s="142"/>
      <c r="S11" s="142"/>
      <c r="T11" s="142"/>
      <c r="U11" s="142"/>
      <c r="V11" s="142"/>
      <c r="W11" s="142"/>
      <c r="X11" s="142"/>
      <c r="Y11" s="142"/>
      <c r="Z11" s="142"/>
      <c r="AA11" s="137"/>
      <c r="AB11" s="93"/>
    </row>
    <row r="12" spans="1:34" s="132" customFormat="1" ht="52.5" customHeight="1">
      <c r="A12" s="272" t="s">
        <v>167</v>
      </c>
      <c r="B12" s="272"/>
      <c r="C12" s="272"/>
      <c r="D12" s="272"/>
      <c r="E12" s="272"/>
      <c r="F12" s="272"/>
      <c r="G12" s="137"/>
      <c r="H12" s="199"/>
      <c r="I12" s="101"/>
      <c r="J12" s="101"/>
      <c r="K12" s="101"/>
      <c r="L12" s="101"/>
      <c r="M12" s="101"/>
      <c r="N12" s="101"/>
      <c r="O12" s="101"/>
      <c r="P12" s="101"/>
      <c r="Q12" s="101"/>
      <c r="R12" s="142"/>
      <c r="S12" s="142"/>
      <c r="T12" s="142"/>
      <c r="U12" s="142"/>
      <c r="V12" s="142"/>
      <c r="W12" s="142"/>
      <c r="X12" s="142"/>
      <c r="Y12" s="142"/>
      <c r="Z12" s="142"/>
      <c r="AA12" s="137"/>
      <c r="AB12" s="93"/>
    </row>
    <row r="13" spans="1:34" s="132" customFormat="1" ht="37.5" customHeight="1">
      <c r="A13" s="268" t="s">
        <v>168</v>
      </c>
      <c r="B13" s="268"/>
      <c r="C13" s="268"/>
      <c r="D13" s="268"/>
      <c r="E13" s="268"/>
      <c r="F13" s="268"/>
      <c r="G13" s="137"/>
      <c r="H13" s="199"/>
      <c r="I13" s="101"/>
      <c r="J13" s="101"/>
      <c r="K13" s="101"/>
      <c r="L13" s="101"/>
      <c r="M13" s="101"/>
      <c r="N13" s="101"/>
      <c r="O13" s="101"/>
      <c r="P13" s="101"/>
      <c r="Q13" s="101"/>
      <c r="R13" s="142"/>
      <c r="S13" s="142"/>
      <c r="T13" s="142"/>
      <c r="U13" s="142"/>
      <c r="V13" s="142"/>
      <c r="W13" s="142"/>
      <c r="X13" s="142"/>
      <c r="Y13" s="142"/>
      <c r="Z13" s="142"/>
      <c r="AA13" s="137"/>
      <c r="AB13" s="93"/>
    </row>
    <row r="14" spans="1:34" s="132" customFormat="1" ht="26.25" customHeight="1">
      <c r="A14" s="269" t="s">
        <v>173</v>
      </c>
      <c r="B14" s="270"/>
      <c r="C14" s="270"/>
      <c r="D14" s="270"/>
      <c r="E14" s="270"/>
      <c r="F14" s="271"/>
      <c r="G14" s="137"/>
      <c r="H14" s="199"/>
      <c r="I14" s="101"/>
      <c r="J14" s="101"/>
      <c r="K14" s="101"/>
      <c r="L14" s="101"/>
      <c r="M14" s="101"/>
      <c r="N14" s="101"/>
      <c r="O14" s="101"/>
      <c r="P14" s="101"/>
      <c r="Q14" s="101"/>
      <c r="R14" s="142"/>
      <c r="S14" s="142"/>
      <c r="T14" s="142"/>
      <c r="U14" s="142"/>
      <c r="V14" s="142"/>
      <c r="W14" s="142"/>
      <c r="X14" s="142"/>
      <c r="Y14" s="142"/>
      <c r="Z14" s="142"/>
      <c r="AA14" s="137"/>
      <c r="AB14" s="93"/>
    </row>
    <row r="15" spans="1:34" s="132" customFormat="1" ht="15.75" customHeight="1">
      <c r="A15" s="280" t="s">
        <v>177</v>
      </c>
      <c r="B15" s="280"/>
      <c r="C15" s="280"/>
      <c r="D15" s="280"/>
      <c r="E15" s="280"/>
      <c r="F15" s="281"/>
      <c r="G15" s="137"/>
      <c r="H15" s="199"/>
      <c r="I15" s="101"/>
      <c r="J15" s="101"/>
      <c r="K15" s="101"/>
      <c r="L15" s="101"/>
      <c r="M15" s="101"/>
      <c r="N15" s="101"/>
      <c r="O15" s="101"/>
      <c r="P15" s="101"/>
      <c r="Q15" s="101"/>
      <c r="R15" s="142"/>
      <c r="S15" s="142"/>
      <c r="T15" s="142"/>
      <c r="U15" s="142"/>
      <c r="V15" s="142"/>
      <c r="W15" s="142"/>
      <c r="X15" s="142"/>
      <c r="Y15" s="142"/>
      <c r="Z15" s="142"/>
      <c r="AA15" s="137"/>
      <c r="AB15" s="93"/>
    </row>
    <row r="16" spans="1:34" s="72" customFormat="1" ht="31.5" customHeight="1">
      <c r="A16" s="58">
        <v>2</v>
      </c>
      <c r="B16" s="97" t="s">
        <v>123</v>
      </c>
      <c r="C16" s="58" t="s">
        <v>133</v>
      </c>
      <c r="D16" s="58">
        <v>1000</v>
      </c>
      <c r="E16" s="144">
        <v>7</v>
      </c>
      <c r="F16" s="145">
        <f>300000+200000</f>
        <v>500000</v>
      </c>
      <c r="G16" s="73"/>
      <c r="H16" s="199"/>
      <c r="I16" s="101"/>
      <c r="K16" s="101"/>
      <c r="L16" s="101"/>
      <c r="M16" s="101"/>
      <c r="N16" s="101"/>
      <c r="O16" s="101"/>
      <c r="P16" s="101"/>
      <c r="Q16" s="101"/>
      <c r="R16" s="88"/>
      <c r="S16" s="88"/>
      <c r="T16" s="88"/>
      <c r="U16" s="88"/>
      <c r="V16" s="88"/>
      <c r="W16" s="88"/>
      <c r="X16" s="88"/>
      <c r="Y16" s="88"/>
      <c r="Z16" s="88"/>
      <c r="AA16" s="73"/>
      <c r="AB16" s="93"/>
    </row>
    <row r="17" spans="1:28" s="132" customFormat="1" ht="63.75" customHeight="1">
      <c r="A17" s="264" t="s">
        <v>174</v>
      </c>
      <c r="B17" s="265"/>
      <c r="C17" s="265"/>
      <c r="D17" s="265"/>
      <c r="E17" s="265"/>
      <c r="F17" s="266"/>
      <c r="G17" s="137"/>
      <c r="H17" s="199"/>
      <c r="I17" s="101"/>
      <c r="J17" s="101"/>
      <c r="K17" s="101"/>
      <c r="L17" s="101"/>
      <c r="M17" s="101"/>
      <c r="N17" s="101"/>
      <c r="O17" s="101"/>
      <c r="P17" s="101"/>
      <c r="Q17" s="101"/>
      <c r="R17" s="142"/>
      <c r="S17" s="142"/>
      <c r="T17" s="142"/>
      <c r="U17" s="142"/>
      <c r="V17" s="142"/>
      <c r="W17" s="142"/>
      <c r="X17" s="142"/>
      <c r="Y17" s="142"/>
      <c r="Z17" s="142"/>
      <c r="AA17" s="137"/>
      <c r="AB17" s="93"/>
    </row>
    <row r="18" spans="1:28" s="132" customFormat="1" ht="15" customHeight="1">
      <c r="A18" s="280" t="s">
        <v>176</v>
      </c>
      <c r="B18" s="280"/>
      <c r="C18" s="280"/>
      <c r="D18" s="280"/>
      <c r="E18" s="280"/>
      <c r="F18" s="281"/>
      <c r="G18" s="137"/>
      <c r="H18" s="199"/>
      <c r="I18" s="101"/>
      <c r="J18" s="101"/>
      <c r="K18" s="101"/>
      <c r="L18" s="101"/>
      <c r="M18" s="101"/>
      <c r="N18" s="101"/>
      <c r="O18" s="101"/>
      <c r="P18" s="101"/>
      <c r="Q18" s="101"/>
      <c r="R18" s="142"/>
      <c r="S18" s="142"/>
      <c r="T18" s="142"/>
      <c r="U18" s="142"/>
      <c r="V18" s="142"/>
      <c r="W18" s="142"/>
      <c r="X18" s="142"/>
      <c r="Y18" s="142"/>
      <c r="Z18" s="142"/>
      <c r="AA18" s="137"/>
      <c r="AB18" s="93"/>
    </row>
    <row r="19" spans="1:28" s="132" customFormat="1" ht="31.5" customHeight="1">
      <c r="A19" s="58">
        <v>3</v>
      </c>
      <c r="B19" s="97" t="s">
        <v>137</v>
      </c>
      <c r="C19" s="58" t="s">
        <v>134</v>
      </c>
      <c r="D19" s="58">
        <v>3000</v>
      </c>
      <c r="E19" s="144">
        <v>1</v>
      </c>
      <c r="F19" s="145">
        <f>700000+200000</f>
        <v>900000</v>
      </c>
      <c r="G19" s="137"/>
      <c r="H19" s="199"/>
      <c r="I19" s="101"/>
      <c r="K19" s="101"/>
      <c r="L19" s="101"/>
      <c r="M19" s="101"/>
      <c r="N19" s="101"/>
      <c r="O19" s="101"/>
      <c r="P19" s="101"/>
      <c r="Q19" s="101"/>
      <c r="R19" s="142"/>
      <c r="S19" s="142"/>
      <c r="T19" s="142"/>
      <c r="U19" s="142"/>
      <c r="V19" s="142"/>
      <c r="W19" s="142"/>
      <c r="X19" s="142"/>
      <c r="Y19" s="142"/>
      <c r="Z19" s="142"/>
      <c r="AA19" s="137"/>
      <c r="AB19" s="93"/>
    </row>
    <row r="20" spans="1:28" s="132" customFormat="1" ht="42.75" customHeight="1">
      <c r="A20" s="267" t="s">
        <v>169</v>
      </c>
      <c r="B20" s="267"/>
      <c r="C20" s="267"/>
      <c r="D20" s="267"/>
      <c r="E20" s="267"/>
      <c r="F20" s="267"/>
      <c r="G20" s="137"/>
      <c r="H20" s="199"/>
      <c r="I20" s="101"/>
      <c r="J20" s="101"/>
      <c r="K20" s="101"/>
      <c r="L20" s="101"/>
      <c r="M20" s="101"/>
      <c r="N20" s="101"/>
      <c r="O20" s="101"/>
      <c r="P20" s="101"/>
      <c r="Q20" s="101"/>
      <c r="R20" s="142"/>
      <c r="S20" s="142"/>
      <c r="T20" s="142"/>
      <c r="U20" s="142"/>
      <c r="V20" s="142"/>
      <c r="W20" s="142"/>
      <c r="X20" s="142"/>
      <c r="Y20" s="142"/>
      <c r="Z20" s="142"/>
      <c r="AA20" s="137"/>
      <c r="AB20" s="93"/>
    </row>
    <row r="21" spans="1:28" s="132" customFormat="1" ht="12" customHeight="1">
      <c r="A21" s="280" t="s">
        <v>175</v>
      </c>
      <c r="B21" s="280"/>
      <c r="C21" s="280"/>
      <c r="D21" s="280"/>
      <c r="E21" s="280"/>
      <c r="F21" s="281"/>
      <c r="G21" s="137"/>
      <c r="H21" s="199"/>
      <c r="I21" s="101"/>
      <c r="J21" s="101"/>
      <c r="K21" s="101"/>
      <c r="L21" s="101"/>
      <c r="M21" s="101"/>
      <c r="N21" s="101"/>
      <c r="O21" s="101"/>
      <c r="P21" s="101"/>
      <c r="Q21" s="101"/>
      <c r="R21" s="142"/>
      <c r="S21" s="142"/>
      <c r="T21" s="142"/>
      <c r="U21" s="142"/>
      <c r="V21" s="142"/>
      <c r="W21" s="142"/>
      <c r="X21" s="142"/>
      <c r="Y21" s="142"/>
      <c r="Z21" s="142"/>
      <c r="AA21" s="137"/>
      <c r="AB21" s="93"/>
    </row>
    <row r="22" spans="1:28" s="132" customFormat="1" ht="34.5" customHeight="1">
      <c r="A22" s="58">
        <v>4</v>
      </c>
      <c r="B22" s="148" t="s">
        <v>150</v>
      </c>
      <c r="C22" s="150" t="s">
        <v>144</v>
      </c>
      <c r="D22" s="58">
        <v>2000</v>
      </c>
      <c r="E22" s="144">
        <v>1</v>
      </c>
      <c r="F22" s="145">
        <f>3300000+500000+300000</f>
        <v>4100000</v>
      </c>
      <c r="G22" s="137"/>
      <c r="H22" s="199"/>
      <c r="I22" s="101"/>
      <c r="J22" s="101"/>
      <c r="K22" s="101"/>
      <c r="L22" s="101"/>
      <c r="M22" s="101"/>
      <c r="N22" s="101"/>
      <c r="O22" s="101"/>
      <c r="P22" s="101"/>
      <c r="Q22" s="101"/>
      <c r="R22" s="142"/>
      <c r="S22" s="142"/>
      <c r="T22" s="142"/>
      <c r="U22" s="142"/>
      <c r="V22" s="142"/>
      <c r="W22" s="142"/>
      <c r="X22" s="142"/>
      <c r="Y22" s="142"/>
      <c r="Z22" s="142"/>
      <c r="AA22" s="137"/>
      <c r="AB22" s="93"/>
    </row>
    <row r="23" spans="1:28" s="132" customFormat="1" ht="52.5" customHeight="1">
      <c r="A23" s="267" t="s">
        <v>148</v>
      </c>
      <c r="B23" s="267"/>
      <c r="C23" s="267"/>
      <c r="D23" s="267"/>
      <c r="E23" s="267"/>
      <c r="F23" s="267"/>
      <c r="G23" s="137"/>
      <c r="H23" s="199"/>
      <c r="I23" s="101"/>
      <c r="J23" s="101"/>
      <c r="K23" s="101"/>
      <c r="L23" s="101"/>
      <c r="M23" s="101"/>
      <c r="N23" s="101"/>
      <c r="O23" s="101"/>
      <c r="P23" s="101"/>
      <c r="Q23" s="101"/>
      <c r="R23" s="142"/>
      <c r="S23" s="142"/>
      <c r="T23" s="142"/>
      <c r="U23" s="142"/>
      <c r="V23" s="142"/>
      <c r="W23" s="142"/>
      <c r="X23" s="142"/>
      <c r="Y23" s="142"/>
      <c r="Z23" s="142"/>
      <c r="AA23" s="137"/>
      <c r="AB23" s="93"/>
    </row>
    <row r="24" spans="1:28" s="132" customFormat="1" ht="78" customHeight="1">
      <c r="A24" s="268" t="s">
        <v>151</v>
      </c>
      <c r="B24" s="268"/>
      <c r="C24" s="268"/>
      <c r="D24" s="268"/>
      <c r="E24" s="268"/>
      <c r="F24" s="268"/>
      <c r="G24" s="137"/>
      <c r="H24" s="199"/>
      <c r="I24" s="101"/>
      <c r="J24" s="101"/>
      <c r="K24" s="101"/>
      <c r="L24" s="101"/>
      <c r="M24" s="101"/>
      <c r="N24" s="101"/>
      <c r="O24" s="101"/>
      <c r="P24" s="101"/>
      <c r="Q24" s="101"/>
      <c r="R24" s="142"/>
      <c r="S24" s="142"/>
      <c r="T24" s="142"/>
      <c r="U24" s="142"/>
      <c r="V24" s="142"/>
      <c r="W24" s="142"/>
      <c r="X24" s="142"/>
      <c r="Y24" s="142"/>
      <c r="Z24" s="142"/>
      <c r="AA24" s="137"/>
      <c r="AB24" s="93"/>
    </row>
    <row r="25" spans="1:28" s="132" customFormat="1" ht="78.75" customHeight="1">
      <c r="A25" s="268" t="s">
        <v>172</v>
      </c>
      <c r="B25" s="268"/>
      <c r="C25" s="268"/>
      <c r="D25" s="268"/>
      <c r="E25" s="268"/>
      <c r="F25" s="268"/>
      <c r="G25" s="137"/>
      <c r="H25" s="199"/>
      <c r="I25" s="101"/>
      <c r="J25" s="101"/>
      <c r="K25" s="101"/>
      <c r="L25" s="101"/>
      <c r="M25" s="101"/>
      <c r="N25" s="101"/>
      <c r="O25" s="101"/>
      <c r="P25" s="101"/>
      <c r="Q25" s="101"/>
      <c r="R25" s="142"/>
      <c r="S25" s="142"/>
      <c r="T25" s="142"/>
      <c r="U25" s="142"/>
      <c r="V25" s="142"/>
      <c r="W25" s="142"/>
      <c r="X25" s="142"/>
      <c r="Y25" s="142"/>
      <c r="Z25" s="142"/>
      <c r="AA25" s="137"/>
      <c r="AB25" s="93"/>
    </row>
    <row r="26" spans="1:28" s="132" customFormat="1" ht="58.5" customHeight="1">
      <c r="A26" s="268" t="s">
        <v>147</v>
      </c>
      <c r="B26" s="268"/>
      <c r="C26" s="268"/>
      <c r="D26" s="268"/>
      <c r="E26" s="268"/>
      <c r="F26" s="268"/>
      <c r="G26" s="137"/>
      <c r="H26" s="199"/>
      <c r="I26" s="101"/>
      <c r="J26" s="101"/>
      <c r="K26" s="101"/>
      <c r="L26" s="101"/>
      <c r="M26" s="101"/>
      <c r="N26" s="101"/>
      <c r="O26" s="101"/>
      <c r="P26" s="101"/>
      <c r="Q26" s="101"/>
      <c r="R26" s="142"/>
      <c r="S26" s="142"/>
      <c r="T26" s="142"/>
      <c r="U26" s="142"/>
      <c r="V26" s="142"/>
      <c r="W26" s="142"/>
      <c r="X26" s="142"/>
      <c r="Y26" s="142"/>
      <c r="Z26" s="142"/>
      <c r="AA26" s="137"/>
      <c r="AB26" s="93"/>
    </row>
    <row r="27" spans="1:28" s="132" customFormat="1" ht="52.5" customHeight="1">
      <c r="A27" s="268" t="s">
        <v>106</v>
      </c>
      <c r="B27" s="268"/>
      <c r="C27" s="268"/>
      <c r="D27" s="268"/>
      <c r="E27" s="268"/>
      <c r="F27" s="268"/>
      <c r="G27" s="137"/>
      <c r="H27" s="199"/>
      <c r="I27" s="101"/>
      <c r="J27" s="101"/>
      <c r="K27" s="101"/>
      <c r="L27" s="101"/>
      <c r="M27" s="101"/>
      <c r="N27" s="101"/>
      <c r="O27" s="101"/>
      <c r="P27" s="101"/>
      <c r="Q27" s="101"/>
      <c r="R27" s="142"/>
      <c r="S27" s="142"/>
      <c r="T27" s="142"/>
      <c r="U27" s="142"/>
      <c r="V27" s="142"/>
      <c r="W27" s="142"/>
      <c r="X27" s="142"/>
      <c r="Y27" s="142"/>
      <c r="Z27" s="142"/>
      <c r="AA27" s="137"/>
      <c r="AB27" s="93"/>
    </row>
    <row r="28" spans="1:28" s="132" customFormat="1" ht="15.75" customHeight="1">
      <c r="A28" s="274" t="s">
        <v>107</v>
      </c>
      <c r="B28" s="274"/>
      <c r="C28" s="274"/>
      <c r="D28" s="274"/>
      <c r="E28" s="274"/>
      <c r="F28" s="274"/>
      <c r="G28" s="137"/>
      <c r="H28" s="199"/>
      <c r="I28" s="101"/>
      <c r="J28" s="101"/>
      <c r="K28" s="101"/>
      <c r="L28" s="101"/>
      <c r="M28" s="101"/>
      <c r="N28" s="101"/>
      <c r="O28" s="101"/>
      <c r="P28" s="101"/>
      <c r="Q28" s="101"/>
      <c r="R28" s="142"/>
      <c r="S28" s="142"/>
      <c r="T28" s="142"/>
      <c r="U28" s="142"/>
      <c r="V28" s="142"/>
      <c r="W28" s="142"/>
      <c r="X28" s="142"/>
      <c r="Y28" s="142"/>
      <c r="Z28" s="142"/>
      <c r="AA28" s="137"/>
      <c r="AB28" s="93"/>
    </row>
    <row r="29" spans="1:28" s="72" customFormat="1" ht="31.5">
      <c r="A29" s="58">
        <v>5</v>
      </c>
      <c r="B29" s="126" t="s">
        <v>145</v>
      </c>
      <c r="C29" s="85" t="s">
        <v>132</v>
      </c>
      <c r="D29" s="58">
        <v>1550</v>
      </c>
      <c r="E29" s="144">
        <v>40</v>
      </c>
      <c r="F29" s="145">
        <v>500000</v>
      </c>
      <c r="G29" s="73"/>
      <c r="H29" s="199"/>
      <c r="I29" s="101"/>
      <c r="J29" s="101"/>
      <c r="K29" s="101"/>
      <c r="L29" s="101"/>
      <c r="M29" s="101"/>
      <c r="N29" s="101"/>
      <c r="O29" s="101"/>
      <c r="P29" s="101"/>
      <c r="Q29" s="101"/>
      <c r="R29" s="88"/>
      <c r="S29" s="88"/>
      <c r="T29" s="88"/>
      <c r="U29" s="88"/>
      <c r="V29" s="88"/>
      <c r="W29" s="88"/>
      <c r="X29" s="88"/>
      <c r="Y29" s="88"/>
      <c r="Z29" s="88"/>
      <c r="AA29" s="73"/>
      <c r="AB29" s="93"/>
    </row>
    <row r="30" spans="1:28" s="132" customFormat="1" ht="48" customHeight="1">
      <c r="A30" s="267" t="s">
        <v>146</v>
      </c>
      <c r="B30" s="267"/>
      <c r="C30" s="267"/>
      <c r="D30" s="267"/>
      <c r="E30" s="267"/>
      <c r="F30" s="267"/>
      <c r="G30" s="137"/>
      <c r="H30" s="199"/>
      <c r="I30" s="101"/>
      <c r="J30" s="101"/>
      <c r="K30" s="101"/>
      <c r="L30" s="101"/>
      <c r="M30" s="101"/>
      <c r="N30" s="101"/>
      <c r="O30" s="101"/>
      <c r="P30" s="101"/>
      <c r="Q30" s="101"/>
      <c r="R30" s="142"/>
      <c r="S30" s="142"/>
      <c r="T30" s="142"/>
      <c r="U30" s="142"/>
      <c r="V30" s="142"/>
      <c r="W30" s="142"/>
      <c r="X30" s="142"/>
      <c r="Y30" s="142"/>
      <c r="Z30" s="142"/>
      <c r="AA30" s="137"/>
      <c r="AB30" s="93"/>
    </row>
    <row r="31" spans="1:28" s="132" customFormat="1">
      <c r="D31" s="155">
        <f>SUM(D9:D30)</f>
        <v>10550</v>
      </c>
      <c r="E31" s="157"/>
      <c r="F31" s="156">
        <f>SUM(F9:F30)</f>
        <v>7700000</v>
      </c>
      <c r="G31" s="137"/>
      <c r="H31" s="199"/>
      <c r="I31" s="101"/>
      <c r="J31" s="101"/>
      <c r="K31" s="101"/>
      <c r="L31" s="101"/>
      <c r="M31" s="101"/>
      <c r="N31" s="101"/>
      <c r="O31" s="101"/>
      <c r="P31" s="101"/>
      <c r="Q31" s="101"/>
      <c r="R31" s="142"/>
      <c r="S31" s="142"/>
      <c r="T31" s="142"/>
      <c r="U31" s="142"/>
      <c r="V31" s="142"/>
      <c r="W31" s="142"/>
      <c r="X31" s="142"/>
      <c r="Y31" s="142"/>
      <c r="Z31" s="142"/>
      <c r="AA31" s="137"/>
      <c r="AB31" s="93"/>
    </row>
    <row r="32" spans="1:28" s="132" customFormat="1">
      <c r="A32" s="137"/>
      <c r="D32" s="75" t="s">
        <v>0</v>
      </c>
      <c r="E32" s="158"/>
      <c r="F32" s="146" t="s">
        <v>39</v>
      </c>
      <c r="G32" s="137"/>
      <c r="H32" s="199"/>
      <c r="I32" s="101"/>
      <c r="J32" s="101"/>
      <c r="K32" s="101"/>
      <c r="L32" s="101"/>
      <c r="M32" s="101"/>
      <c r="N32" s="101"/>
      <c r="O32" s="101"/>
      <c r="P32" s="101"/>
      <c r="Q32" s="101"/>
      <c r="R32" s="142"/>
      <c r="S32" s="142"/>
      <c r="T32" s="142"/>
      <c r="U32" s="142"/>
      <c r="V32" s="142"/>
      <c r="W32" s="142"/>
      <c r="X32" s="142"/>
      <c r="Y32" s="142"/>
      <c r="Z32" s="142"/>
      <c r="AA32" s="137"/>
      <c r="AB32" s="93"/>
    </row>
    <row r="33" spans="1:28" s="132" customFormat="1">
      <c r="A33" s="137"/>
      <c r="E33" s="158"/>
      <c r="G33" s="137"/>
      <c r="H33" s="199"/>
      <c r="I33" s="101"/>
      <c r="J33" s="101"/>
      <c r="K33" s="101"/>
      <c r="L33" s="101"/>
      <c r="M33" s="101"/>
      <c r="N33" s="101"/>
      <c r="O33" s="101"/>
      <c r="P33" s="101"/>
      <c r="Q33" s="101"/>
      <c r="R33" s="142"/>
      <c r="S33" s="142"/>
      <c r="T33" s="142"/>
      <c r="U33" s="142"/>
      <c r="V33" s="142"/>
      <c r="W33" s="142"/>
      <c r="X33" s="142"/>
      <c r="Y33" s="142"/>
      <c r="Z33" s="142"/>
      <c r="AA33" s="137"/>
      <c r="AB33" s="93"/>
    </row>
    <row r="34" spans="1:28" s="132" customFormat="1">
      <c r="A34" s="137"/>
      <c r="F34" s="151"/>
      <c r="G34" s="137"/>
      <c r="H34" s="199"/>
      <c r="I34" s="101"/>
      <c r="J34" s="101"/>
      <c r="K34" s="101"/>
      <c r="L34" s="101"/>
      <c r="M34" s="101"/>
      <c r="N34" s="101"/>
      <c r="O34" s="101"/>
      <c r="P34" s="101"/>
      <c r="Q34" s="101"/>
      <c r="R34" s="142"/>
      <c r="S34" s="142"/>
      <c r="T34" s="142"/>
      <c r="U34" s="142"/>
      <c r="V34" s="142"/>
      <c r="W34" s="142"/>
      <c r="X34" s="142"/>
      <c r="Y34" s="142"/>
      <c r="Z34" s="142"/>
      <c r="AA34" s="137"/>
      <c r="AB34" s="93"/>
    </row>
    <row r="35" spans="1:28" ht="26.25">
      <c r="A35" s="273"/>
      <c r="B35" s="273"/>
      <c r="C35" s="273"/>
      <c r="D35" s="273"/>
      <c r="E35" s="273"/>
      <c r="F35" s="273"/>
    </row>
    <row r="67" spans="1:18" s="132" customFormat="1" ht="26.25">
      <c r="A67" s="273"/>
      <c r="B67" s="273"/>
      <c r="C67" s="273"/>
      <c r="D67" s="273"/>
      <c r="E67" s="273"/>
      <c r="F67" s="273"/>
      <c r="G67" s="137"/>
      <c r="H67" s="199"/>
      <c r="I67" s="199"/>
      <c r="J67" s="199"/>
      <c r="K67" s="199"/>
      <c r="L67" s="199"/>
      <c r="M67" s="199"/>
      <c r="N67" s="199"/>
      <c r="O67" s="199"/>
      <c r="P67" s="199"/>
      <c r="Q67" s="199"/>
      <c r="R67" s="137"/>
    </row>
    <row r="68" spans="1:18" s="132" customFormat="1">
      <c r="B68" s="137"/>
      <c r="C68" s="137"/>
      <c r="D68" s="137"/>
      <c r="E68" s="137"/>
      <c r="F68" s="137"/>
      <c r="G68" s="137"/>
      <c r="H68" s="199"/>
      <c r="I68" s="199"/>
      <c r="J68" s="199"/>
      <c r="K68" s="199"/>
      <c r="L68" s="199"/>
      <c r="M68" s="199"/>
      <c r="N68" s="199"/>
      <c r="O68" s="199"/>
      <c r="P68" s="199"/>
      <c r="Q68" s="199"/>
      <c r="R68" s="137"/>
    </row>
    <row r="69" spans="1:18" ht="19.5">
      <c r="A69" s="278"/>
      <c r="B69" s="278"/>
      <c r="C69" s="278"/>
      <c r="D69" s="278"/>
      <c r="E69" s="278"/>
      <c r="F69" s="278"/>
      <c r="G69" s="137"/>
    </row>
    <row r="70" spans="1:18" ht="15.75" customHeight="1">
      <c r="A70" s="283"/>
      <c r="B70" s="283"/>
      <c r="C70" s="283"/>
      <c r="D70" s="283"/>
      <c r="E70" s="283"/>
      <c r="F70" s="283"/>
      <c r="G70" s="137"/>
    </row>
    <row r="71" spans="1:18">
      <c r="A71" s="87"/>
      <c r="B71" s="147"/>
      <c r="C71" s="149"/>
      <c r="D71" s="87"/>
      <c r="E71" s="87"/>
      <c r="F71" s="87"/>
    </row>
    <row r="72" spans="1:18" ht="15.75" customHeight="1">
      <c r="A72" s="138"/>
      <c r="B72" s="275"/>
      <c r="C72" s="276"/>
      <c r="D72" s="138"/>
      <c r="E72" s="85"/>
      <c r="F72" s="139"/>
    </row>
    <row r="73" spans="1:18" ht="15.75" customHeight="1">
      <c r="A73" s="138"/>
      <c r="B73" s="275"/>
      <c r="C73" s="276"/>
      <c r="D73" s="85"/>
      <c r="E73" s="85"/>
      <c r="F73" s="139"/>
    </row>
    <row r="74" spans="1:18" ht="15.75" customHeight="1">
      <c r="A74" s="138"/>
      <c r="B74" s="275"/>
      <c r="C74" s="276"/>
      <c r="D74" s="85"/>
      <c r="E74" s="85"/>
      <c r="F74" s="139"/>
    </row>
    <row r="75" spans="1:18" ht="15.75" customHeight="1">
      <c r="A75" s="138"/>
      <c r="B75" s="275"/>
      <c r="C75" s="276"/>
      <c r="D75" s="58"/>
      <c r="E75" s="58"/>
      <c r="F75" s="139"/>
    </row>
    <row r="76" spans="1:18" s="132" customFormat="1" ht="32.25" customHeight="1">
      <c r="A76" s="138"/>
      <c r="B76" s="239"/>
      <c r="C76" s="277"/>
      <c r="D76" s="92"/>
      <c r="E76" s="92"/>
      <c r="F76" s="80"/>
      <c r="G76" s="137"/>
      <c r="H76" s="199"/>
      <c r="I76" s="199"/>
      <c r="J76" s="199"/>
      <c r="K76" s="199"/>
      <c r="L76" s="199"/>
      <c r="M76" s="199"/>
      <c r="N76" s="199"/>
      <c r="O76" s="199"/>
      <c r="P76" s="199"/>
      <c r="Q76" s="199"/>
      <c r="R76" s="137"/>
    </row>
    <row r="77" spans="1:18">
      <c r="A77" s="124"/>
      <c r="B77" s="124"/>
      <c r="C77" s="124"/>
      <c r="D77" s="81"/>
      <c r="E77" s="142"/>
      <c r="F77" s="86"/>
    </row>
    <row r="78" spans="1:18">
      <c r="A78" s="125"/>
      <c r="B78" s="125"/>
      <c r="C78" s="125"/>
      <c r="D78" s="75"/>
      <c r="E78" s="137"/>
      <c r="F78" s="141"/>
    </row>
    <row r="79" spans="1:18" s="132" customFormat="1">
      <c r="A79" s="202"/>
      <c r="B79" s="125"/>
      <c r="C79" s="199"/>
      <c r="D79" s="140"/>
      <c r="E79" s="137"/>
      <c r="F79" s="59"/>
      <c r="G79" s="137"/>
      <c r="H79" s="199"/>
      <c r="I79" s="199"/>
      <c r="J79" s="199"/>
      <c r="K79" s="199"/>
      <c r="L79" s="199"/>
      <c r="M79" s="199"/>
      <c r="N79" s="199"/>
      <c r="O79" s="199"/>
      <c r="P79" s="199"/>
      <c r="Q79" s="199"/>
      <c r="R79" s="137"/>
    </row>
    <row r="80" spans="1:18" s="132" customFormat="1">
      <c r="A80" s="203"/>
      <c r="B80" s="197"/>
      <c r="C80" s="197"/>
      <c r="D80" s="198"/>
      <c r="E80" s="199"/>
      <c r="F80" s="200"/>
      <c r="G80" s="137"/>
      <c r="H80" s="199"/>
      <c r="I80" s="199"/>
      <c r="J80" s="199"/>
      <c r="K80" s="199"/>
      <c r="L80" s="199"/>
      <c r="M80" s="199"/>
      <c r="N80" s="199"/>
      <c r="O80" s="199"/>
      <c r="P80" s="199"/>
      <c r="Q80" s="199"/>
      <c r="R80" s="137"/>
    </row>
    <row r="81" spans="1:18" s="132" customFormat="1">
      <c r="A81" s="203"/>
      <c r="B81" s="197"/>
      <c r="C81" s="197"/>
      <c r="D81" s="198"/>
      <c r="E81" s="199"/>
      <c r="F81" s="200"/>
      <c r="G81" s="137"/>
      <c r="H81" s="199"/>
      <c r="I81" s="199"/>
      <c r="J81" s="199"/>
      <c r="K81" s="199"/>
      <c r="L81" s="199"/>
      <c r="M81" s="199"/>
      <c r="N81" s="199"/>
      <c r="O81" s="199"/>
      <c r="P81" s="199"/>
      <c r="Q81" s="199"/>
      <c r="R81" s="137"/>
    </row>
    <row r="82" spans="1:18" s="132" customFormat="1">
      <c r="A82" s="202"/>
      <c r="B82" s="197"/>
      <c r="C82" s="197"/>
      <c r="D82" s="198"/>
      <c r="E82" s="199"/>
      <c r="F82" s="200"/>
      <c r="G82" s="137"/>
      <c r="H82" s="199"/>
      <c r="I82" s="199"/>
      <c r="J82" s="199"/>
      <c r="K82" s="199"/>
      <c r="L82" s="199"/>
      <c r="M82" s="199"/>
      <c r="N82" s="199"/>
      <c r="O82" s="199"/>
      <c r="P82" s="199"/>
      <c r="Q82" s="199"/>
      <c r="R82" s="137"/>
    </row>
    <row r="83" spans="1:18" s="132" customFormat="1">
      <c r="A83" s="199"/>
      <c r="B83" s="197"/>
      <c r="C83" s="197"/>
      <c r="D83" s="198"/>
      <c r="E83" s="199"/>
      <c r="F83" s="200"/>
      <c r="G83" s="137"/>
      <c r="H83" s="199"/>
      <c r="I83" s="199"/>
      <c r="J83" s="199"/>
      <c r="K83" s="199"/>
      <c r="L83" s="199"/>
      <c r="M83" s="199"/>
      <c r="N83" s="199"/>
      <c r="O83" s="199"/>
      <c r="P83" s="199"/>
      <c r="Q83" s="199"/>
      <c r="R83" s="137"/>
    </row>
    <row r="84" spans="1:18" s="132" customFormat="1" ht="31.5" customHeight="1">
      <c r="A84" s="138"/>
      <c r="B84" s="248"/>
      <c r="C84" s="248"/>
      <c r="D84" s="138"/>
      <c r="E84" s="139"/>
      <c r="F84" s="139"/>
      <c r="G84" s="137"/>
      <c r="H84" s="199"/>
      <c r="I84" s="199"/>
      <c r="J84" s="199"/>
      <c r="K84" s="199"/>
      <c r="L84" s="199"/>
      <c r="M84" s="199"/>
      <c r="N84" s="199"/>
      <c r="O84" s="199"/>
      <c r="P84" s="199"/>
      <c r="Q84" s="199"/>
      <c r="R84" s="137"/>
    </row>
    <row r="85" spans="1:18" s="132" customFormat="1" ht="15.75" customHeight="1">
      <c r="A85" s="138"/>
      <c r="B85" s="245"/>
      <c r="C85" s="247"/>
      <c r="D85" s="282"/>
      <c r="E85" s="282"/>
      <c r="F85" s="282"/>
      <c r="G85" s="137"/>
      <c r="H85" s="199"/>
      <c r="I85" s="199"/>
      <c r="J85" s="199"/>
      <c r="K85" s="199"/>
      <c r="L85" s="199"/>
      <c r="M85" s="199"/>
      <c r="N85" s="199"/>
      <c r="O85" s="199"/>
      <c r="P85" s="199"/>
      <c r="Q85" s="199"/>
      <c r="R85" s="137"/>
    </row>
    <row r="86" spans="1:18" s="132" customFormat="1">
      <c r="A86" s="138"/>
      <c r="B86" s="245"/>
      <c r="C86" s="247"/>
      <c r="D86" s="282"/>
      <c r="E86" s="282"/>
      <c r="F86" s="282"/>
      <c r="G86" s="137"/>
      <c r="H86" s="199"/>
      <c r="I86" s="199"/>
      <c r="J86" s="199"/>
      <c r="K86" s="199"/>
      <c r="L86" s="199"/>
      <c r="M86" s="199"/>
      <c r="N86" s="199"/>
      <c r="O86" s="199"/>
      <c r="P86" s="199"/>
      <c r="Q86" s="199"/>
      <c r="R86" s="137"/>
    </row>
    <row r="87" spans="1:18" s="132" customFormat="1" ht="15.75" customHeight="1">
      <c r="A87" s="138"/>
      <c r="B87" s="230"/>
      <c r="C87" s="232"/>
      <c r="D87" s="282"/>
      <c r="E87" s="282"/>
      <c r="F87" s="282"/>
      <c r="G87" s="137"/>
      <c r="H87" s="199"/>
      <c r="I87" s="199"/>
      <c r="J87" s="199"/>
      <c r="K87" s="199"/>
      <c r="L87" s="199"/>
      <c r="M87" s="199"/>
      <c r="N87" s="199"/>
      <c r="O87" s="199"/>
      <c r="P87" s="199"/>
      <c r="Q87" s="199"/>
      <c r="R87" s="137"/>
    </row>
    <row r="88" spans="1:18" s="132" customFormat="1">
      <c r="A88" s="138"/>
      <c r="B88" s="230"/>
      <c r="C88" s="232"/>
      <c r="D88" s="282"/>
      <c r="E88" s="282"/>
      <c r="F88" s="282"/>
      <c r="G88" s="137"/>
      <c r="H88" s="199"/>
      <c r="I88" s="199"/>
      <c r="J88" s="199"/>
      <c r="K88" s="199"/>
      <c r="L88" s="199"/>
      <c r="M88" s="199"/>
      <c r="N88" s="199"/>
      <c r="O88" s="199"/>
      <c r="P88" s="199"/>
      <c r="Q88" s="199"/>
      <c r="R88" s="137"/>
    </row>
    <row r="89" spans="1:18">
      <c r="A89" s="199"/>
      <c r="B89" s="199"/>
      <c r="C89" s="199"/>
      <c r="D89" s="81"/>
      <c r="E89" s="81"/>
      <c r="F89" s="82"/>
    </row>
    <row r="90" spans="1:18" s="132" customFormat="1">
      <c r="A90" s="137"/>
      <c r="B90" s="137"/>
      <c r="C90" s="137"/>
      <c r="D90" s="75"/>
      <c r="E90" s="137"/>
      <c r="F90" s="141"/>
      <c r="G90" s="137"/>
      <c r="H90" s="199"/>
      <c r="I90" s="199"/>
      <c r="J90" s="199"/>
      <c r="K90" s="199"/>
      <c r="L90" s="199"/>
      <c r="M90" s="199"/>
      <c r="N90" s="199"/>
      <c r="O90" s="199"/>
      <c r="P90" s="199"/>
      <c r="Q90" s="199"/>
      <c r="R90" s="137"/>
    </row>
    <row r="91" spans="1:18" s="132" customFormat="1">
      <c r="A91" s="137"/>
      <c r="B91" s="137"/>
      <c r="C91" s="137"/>
      <c r="D91" s="140"/>
      <c r="E91" s="137"/>
      <c r="F91" s="59"/>
      <c r="G91" s="137"/>
      <c r="H91" s="199"/>
      <c r="I91" s="199"/>
      <c r="J91" s="199"/>
      <c r="K91" s="199"/>
      <c r="L91" s="199"/>
      <c r="M91" s="199"/>
      <c r="N91" s="199"/>
      <c r="O91" s="199"/>
      <c r="P91" s="199"/>
      <c r="Q91" s="199"/>
      <c r="R91" s="137"/>
    </row>
    <row r="92" spans="1:18" s="132" customFormat="1">
      <c r="A92" s="137"/>
      <c r="B92" s="137"/>
      <c r="C92" s="137"/>
      <c r="D92" s="279"/>
      <c r="E92" s="279"/>
      <c r="F92" s="201"/>
      <c r="G92" s="137"/>
      <c r="H92" s="199"/>
      <c r="I92" s="199"/>
      <c r="J92" s="199"/>
      <c r="K92" s="199"/>
      <c r="L92" s="199"/>
      <c r="M92" s="199"/>
      <c r="N92" s="199"/>
      <c r="O92" s="199"/>
      <c r="P92" s="199"/>
      <c r="Q92" s="199"/>
      <c r="R92" s="137"/>
    </row>
    <row r="93" spans="1:18" s="132" customFormat="1">
      <c r="A93" s="137"/>
      <c r="B93" s="137"/>
      <c r="C93" s="137"/>
      <c r="D93" s="140"/>
      <c r="E93" s="137"/>
      <c r="F93" s="59"/>
      <c r="G93" s="137"/>
      <c r="H93" s="199"/>
      <c r="I93" s="199"/>
      <c r="J93" s="199"/>
      <c r="K93" s="199"/>
      <c r="L93" s="199"/>
      <c r="M93" s="199"/>
      <c r="N93" s="199"/>
      <c r="O93" s="199"/>
      <c r="P93" s="199"/>
      <c r="Q93" s="199"/>
      <c r="R93" s="137"/>
    </row>
    <row r="94" spans="1:18">
      <c r="B94" s="154"/>
      <c r="E94" s="100"/>
    </row>
    <row r="95" spans="1:18">
      <c r="A95" s="138"/>
      <c r="B95" s="126"/>
      <c r="C95" s="85"/>
      <c r="D95" s="85"/>
      <c r="E95" s="138"/>
      <c r="F95" s="139"/>
    </row>
    <row r="96" spans="1:18">
      <c r="A96" s="138"/>
      <c r="B96" s="126"/>
      <c r="C96" s="85"/>
      <c r="D96" s="85"/>
      <c r="E96" s="138"/>
      <c r="F96" s="139"/>
    </row>
    <row r="97" spans="1:6">
      <c r="A97" s="138"/>
      <c r="B97" s="126"/>
      <c r="C97" s="85"/>
      <c r="D97" s="85"/>
      <c r="E97" s="138"/>
      <c r="F97" s="139"/>
    </row>
    <row r="98" spans="1:6">
      <c r="A98" s="138"/>
      <c r="B98" s="126"/>
      <c r="C98" s="85"/>
      <c r="D98" s="85"/>
      <c r="E98" s="138"/>
      <c r="F98" s="139"/>
    </row>
    <row r="99" spans="1:6">
      <c r="A99" s="138"/>
      <c r="B99" s="126"/>
      <c r="C99" s="85"/>
      <c r="D99" s="85"/>
      <c r="E99" s="138"/>
      <c r="F99" s="139"/>
    </row>
    <row r="100" spans="1:6">
      <c r="B100" s="137"/>
      <c r="C100" s="137"/>
      <c r="D100" s="152"/>
      <c r="E100" s="137"/>
      <c r="F100" s="153"/>
    </row>
    <row r="101" spans="1:6">
      <c r="D101" s="75"/>
      <c r="E101" s="137"/>
      <c r="F101" s="141"/>
    </row>
  </sheetData>
  <mergeCells count="42">
    <mergeCell ref="D92:E92"/>
    <mergeCell ref="A21:F21"/>
    <mergeCell ref="A18:F18"/>
    <mergeCell ref="A15:F15"/>
    <mergeCell ref="D85:F85"/>
    <mergeCell ref="D86:F86"/>
    <mergeCell ref="D87:F87"/>
    <mergeCell ref="D88:F88"/>
    <mergeCell ref="A70:F70"/>
    <mergeCell ref="B84:C84"/>
    <mergeCell ref="B85:C85"/>
    <mergeCell ref="B86:C86"/>
    <mergeCell ref="B87:C87"/>
    <mergeCell ref="B88:C88"/>
    <mergeCell ref="B72:C72"/>
    <mergeCell ref="B73:C73"/>
    <mergeCell ref="B74:C74"/>
    <mergeCell ref="B75:C75"/>
    <mergeCell ref="B76:C76"/>
    <mergeCell ref="A69:F69"/>
    <mergeCell ref="A30:F30"/>
    <mergeCell ref="A26:F26"/>
    <mergeCell ref="A27:F27"/>
    <mergeCell ref="A24:F24"/>
    <mergeCell ref="A67:F67"/>
    <mergeCell ref="A28:F28"/>
    <mergeCell ref="A35:F35"/>
    <mergeCell ref="A10:F10"/>
    <mergeCell ref="A17:F17"/>
    <mergeCell ref="A20:F20"/>
    <mergeCell ref="A13:F13"/>
    <mergeCell ref="A25:F25"/>
    <mergeCell ref="A23:F23"/>
    <mergeCell ref="A14:F14"/>
    <mergeCell ref="A11:F11"/>
    <mergeCell ref="A12:F12"/>
    <mergeCell ref="A5:F5"/>
    <mergeCell ref="A6:F6"/>
    <mergeCell ref="A7:F7"/>
    <mergeCell ref="A3:F3"/>
    <mergeCell ref="A1:F1"/>
    <mergeCell ref="A2:F2"/>
  </mergeCells>
  <printOptions horizontalCentered="1"/>
  <pageMargins left="0.39370078740157483" right="0.39370078740157483" top="0.39370078740157483" bottom="0.39370078740157483" header="0" footer="0"/>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7" workbookViewId="0">
      <selection activeCell="A21" sqref="A21:A22"/>
    </sheetView>
  </sheetViews>
  <sheetFormatPr defaultRowHeight="15"/>
  <cols>
    <col min="1" max="1" width="7.140625" customWidth="1"/>
    <col min="2" max="2" width="64.28515625" customWidth="1"/>
    <col min="3" max="5" width="21.42578125" customWidth="1"/>
  </cols>
  <sheetData>
    <row r="1" spans="1:7" ht="15.75">
      <c r="A1" s="225" t="s">
        <v>149</v>
      </c>
      <c r="B1" s="225"/>
      <c r="C1" s="225"/>
      <c r="D1" s="225"/>
      <c r="E1" s="225"/>
    </row>
    <row r="2" spans="1:7" ht="15.75" customHeight="1">
      <c r="A2" s="226" t="s">
        <v>63</v>
      </c>
      <c r="B2" s="226"/>
      <c r="C2" s="226"/>
      <c r="D2" s="226"/>
      <c r="E2" s="226"/>
    </row>
    <row r="3" spans="1:7" ht="48.75" customHeight="1">
      <c r="A3" s="227" t="s">
        <v>11</v>
      </c>
      <c r="B3" s="227"/>
      <c r="C3" s="227"/>
      <c r="D3" s="227"/>
      <c r="E3" s="227"/>
    </row>
    <row r="4" spans="1:7" ht="15.75">
      <c r="A4" s="18"/>
      <c r="B4" s="18"/>
      <c r="C4" s="18"/>
      <c r="D4" s="18"/>
      <c r="E4" s="18"/>
    </row>
    <row r="5" spans="1:7" ht="19.5">
      <c r="A5" s="284" t="s">
        <v>56</v>
      </c>
      <c r="B5" s="285"/>
      <c r="C5" s="285"/>
      <c r="D5" s="285"/>
      <c r="E5" s="286"/>
    </row>
    <row r="6" spans="1:7" ht="15.75">
      <c r="A6" s="288" t="s">
        <v>61</v>
      </c>
      <c r="B6" s="289"/>
      <c r="C6" s="289"/>
      <c r="D6" s="289"/>
      <c r="E6" s="290"/>
    </row>
    <row r="7" spans="1:7" ht="33.75" customHeight="1">
      <c r="A7" s="74" t="s">
        <v>37</v>
      </c>
      <c r="B7" s="74" t="s">
        <v>36</v>
      </c>
      <c r="C7" s="83" t="s">
        <v>89</v>
      </c>
      <c r="D7" s="83" t="s">
        <v>117</v>
      </c>
      <c r="E7" s="83" t="s">
        <v>90</v>
      </c>
    </row>
    <row r="8" spans="1:7" ht="63">
      <c r="A8" s="76">
        <v>1</v>
      </c>
      <c r="B8" s="89" t="s">
        <v>116</v>
      </c>
      <c r="C8" s="76">
        <v>500</v>
      </c>
      <c r="D8" s="76">
        <v>600</v>
      </c>
      <c r="E8" s="77">
        <f t="shared" ref="E8" si="0">C8*D8</f>
        <v>300000</v>
      </c>
    </row>
    <row r="9" spans="1:7" s="72" customFormat="1" ht="15.75">
      <c r="A9" s="230" t="s">
        <v>118</v>
      </c>
      <c r="B9" s="231"/>
      <c r="C9" s="231"/>
      <c r="D9" s="231"/>
      <c r="E9" s="232"/>
    </row>
    <row r="10" spans="1:7" s="72" customFormat="1" ht="47.25" customHeight="1">
      <c r="A10" s="76">
        <v>2</v>
      </c>
      <c r="B10" s="89" t="s">
        <v>119</v>
      </c>
      <c r="C10" s="76">
        <v>1500</v>
      </c>
      <c r="D10" s="76">
        <v>400</v>
      </c>
      <c r="E10" s="77">
        <f t="shared" ref="E10" si="1">C10*D10</f>
        <v>600000</v>
      </c>
    </row>
    <row r="11" spans="1:7" s="72" customFormat="1" ht="15.75">
      <c r="A11" s="230" t="s">
        <v>92</v>
      </c>
      <c r="B11" s="231"/>
      <c r="C11" s="231"/>
      <c r="D11" s="231"/>
      <c r="E11" s="232"/>
    </row>
    <row r="12" spans="1:7" ht="47.25" customHeight="1">
      <c r="A12" s="76">
        <v>4</v>
      </c>
      <c r="B12" s="89" t="s">
        <v>93</v>
      </c>
      <c r="C12" s="76">
        <v>800</v>
      </c>
      <c r="D12" s="76">
        <v>500</v>
      </c>
      <c r="E12" s="77">
        <f>C12*D12</f>
        <v>400000</v>
      </c>
    </row>
    <row r="13" spans="1:7" ht="32.25" customHeight="1">
      <c r="A13" s="230" t="s">
        <v>120</v>
      </c>
      <c r="B13" s="231"/>
      <c r="C13" s="231"/>
      <c r="D13" s="231"/>
      <c r="E13" s="232"/>
    </row>
    <row r="14" spans="1:7" s="72" customFormat="1" ht="15.75" customHeight="1">
      <c r="C14" s="81">
        <f>SUM(C8:C13)</f>
        <v>2800</v>
      </c>
      <c r="E14" s="82">
        <f>SUM(E8:E13)</f>
        <v>1300000</v>
      </c>
      <c r="F14" s="73"/>
      <c r="G14" s="73"/>
    </row>
    <row r="15" spans="1:7" ht="15.75" customHeight="1">
      <c r="C15" s="75" t="s">
        <v>54</v>
      </c>
      <c r="E15" s="75" t="s">
        <v>39</v>
      </c>
      <c r="F15" s="73"/>
      <c r="G15" s="73"/>
    </row>
    <row r="16" spans="1:7" ht="15.75">
      <c r="A16" s="73"/>
      <c r="B16" s="73"/>
      <c r="D16" s="73"/>
      <c r="F16" s="73"/>
      <c r="G16" s="73"/>
    </row>
    <row r="17" spans="1:7" s="30" customFormat="1" ht="39" customHeight="1">
      <c r="A17" s="287" t="s">
        <v>171</v>
      </c>
      <c r="B17" s="287"/>
      <c r="C17" s="287"/>
      <c r="D17" s="287"/>
      <c r="E17" s="287"/>
      <c r="F17" s="29"/>
      <c r="G17" s="29"/>
    </row>
    <row r="18" spans="1:7" ht="19.5" customHeight="1">
      <c r="A18" s="287"/>
      <c r="B18" s="287"/>
      <c r="C18" s="287"/>
      <c r="D18" s="287"/>
      <c r="E18" s="287"/>
      <c r="F18" s="26"/>
      <c r="G18" s="26"/>
    </row>
    <row r="19" spans="1:7" ht="15.75">
      <c r="A19" s="287"/>
      <c r="B19" s="287"/>
      <c r="C19" s="287"/>
      <c r="D19" s="287"/>
      <c r="E19" s="287"/>
      <c r="F19" s="26"/>
      <c r="G19" s="26"/>
    </row>
    <row r="20" spans="1:7" ht="15.75">
      <c r="A20" s="192"/>
      <c r="B20" s="193"/>
      <c r="C20" s="192"/>
      <c r="D20" s="192"/>
      <c r="E20" s="192"/>
      <c r="F20" s="26"/>
      <c r="G20" s="26"/>
    </row>
    <row r="21" spans="1:7" ht="15.75">
      <c r="A21" s="193"/>
      <c r="B21" s="123"/>
      <c r="C21" s="192"/>
      <c r="D21" s="192"/>
      <c r="E21" s="192"/>
      <c r="F21" s="26"/>
      <c r="G21" s="26"/>
    </row>
    <row r="22" spans="1:7" ht="15.75">
      <c r="A22" s="193"/>
      <c r="B22" s="123"/>
      <c r="C22" s="194"/>
      <c r="D22" s="192"/>
      <c r="E22" s="192"/>
      <c r="F22" s="27"/>
      <c r="G22" s="26"/>
    </row>
    <row r="23" spans="1:7" ht="15.75">
      <c r="A23" s="193"/>
      <c r="B23" s="123"/>
      <c r="C23" s="192"/>
      <c r="D23" s="192"/>
      <c r="E23" s="192"/>
      <c r="F23" s="26"/>
      <c r="G23" s="26"/>
    </row>
    <row r="24" spans="1:7" ht="15.75">
      <c r="A24" s="195"/>
      <c r="B24" s="123"/>
      <c r="C24" s="192"/>
      <c r="D24" s="192"/>
      <c r="E24" s="192"/>
      <c r="F24" s="26"/>
      <c r="G24" s="26"/>
    </row>
    <row r="25" spans="1:7" ht="15.75">
      <c r="A25" s="193"/>
      <c r="B25" s="123"/>
      <c r="C25" s="192"/>
      <c r="D25" s="192"/>
      <c r="E25" s="192"/>
      <c r="F25" s="26"/>
      <c r="G25" s="26"/>
    </row>
    <row r="26" spans="1:7" ht="15.75">
      <c r="A26" s="193"/>
      <c r="B26" s="123"/>
      <c r="C26" s="192"/>
      <c r="D26" s="192"/>
      <c r="E26" s="192"/>
      <c r="F26" s="26"/>
      <c r="G26" s="26"/>
    </row>
    <row r="27" spans="1:7" ht="15.75">
      <c r="A27" s="27"/>
      <c r="C27" s="26"/>
      <c r="D27" s="26"/>
      <c r="E27" s="26"/>
      <c r="F27" s="26"/>
      <c r="G27" s="26"/>
    </row>
    <row r="28" spans="1:7" ht="15.75">
      <c r="A28" s="27"/>
      <c r="C28" s="26"/>
      <c r="D28" s="26"/>
      <c r="E28" s="26"/>
      <c r="F28" s="26"/>
      <c r="G28" s="26"/>
    </row>
  </sheetData>
  <mergeCells count="11">
    <mergeCell ref="A18:E18"/>
    <mergeCell ref="A19:E19"/>
    <mergeCell ref="A6:E6"/>
    <mergeCell ref="A9:E9"/>
    <mergeCell ref="A11:E11"/>
    <mergeCell ref="A13:E13"/>
    <mergeCell ref="A1:E1"/>
    <mergeCell ref="A2:E2"/>
    <mergeCell ref="A3:E3"/>
    <mergeCell ref="A5:E5"/>
    <mergeCell ref="A17:E17"/>
  </mergeCells>
  <printOptions horizontalCentered="1"/>
  <pageMargins left="0.39370078740157483" right="0.39370078740157483" top="0.39370078740157483"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1 лист</vt:lpstr>
      <vt:lpstr>Проект решения</vt:lpstr>
      <vt:lpstr>(2)2.1.УСЛУГИ-900</vt:lpstr>
      <vt:lpstr>(3)2.3.ПРОДУКТЫ-2000</vt:lpstr>
      <vt:lpstr>(4)2.4.ТОВАРЫ ПН-422,4</vt:lpstr>
      <vt:lpstr>(5)2.5.ТОВАРЫ ДП-730</vt:lpstr>
      <vt:lpstr>(6)3.3.СОБАКИ-250</vt:lpstr>
      <vt:lpstr>(7)5.1.ДОСУГ-7700</vt:lpstr>
      <vt:lpstr>(8)5.3.БИЛЕТЫ-1300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2019-05-13T10:08:45Z</dcterms:modified>
</cp:coreProperties>
</file>